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da60b61e98e23e/Drive/TeamNIC (Contact)/Collaborators/KRMU/Submission/SSR/NAAC2024-Data-Templates/"/>
    </mc:Choice>
  </mc:AlternateContent>
  <xr:revisionPtr revIDLastSave="87" documentId="11_549EE779B9A65755C474C8F1269CB87B0170E73B" xr6:coauthVersionLast="47" xr6:coauthVersionMax="47" xr10:uidLastSave="{45D4A49D-A1A2-467A-B69C-AC96DDC4F656}"/>
  <bookViews>
    <workbookView xWindow="-120" yWindow="-120" windowWidth="29040" windowHeight="15720" xr2:uid="{00000000-000D-0000-FFFF-FFFF00000000}"/>
  </bookViews>
  <sheets>
    <sheet name="4.1.2 &amp; 4.2.2 &amp; 4.4.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E315" i="1"/>
  <c r="E314" i="1"/>
  <c r="E313" i="1"/>
  <c r="D312" i="1"/>
  <c r="D311" i="1"/>
  <c r="D310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E245" i="1"/>
  <c r="E244" i="1"/>
  <c r="E243" i="1"/>
  <c r="D242" i="1"/>
  <c r="D241" i="1"/>
  <c r="D240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E175" i="1"/>
  <c r="E174" i="1"/>
  <c r="E173" i="1"/>
  <c r="D172" i="1"/>
  <c r="D171" i="1"/>
  <c r="D170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E105" i="1"/>
  <c r="E104" i="1"/>
  <c r="E103" i="1"/>
  <c r="D102" i="1"/>
  <c r="D101" i="1"/>
  <c r="D100" i="1"/>
  <c r="G77" i="1"/>
  <c r="G76" i="1"/>
  <c r="G75" i="1"/>
  <c r="G74" i="1"/>
  <c r="G73" i="1"/>
  <c r="G72" i="1"/>
  <c r="G71" i="1"/>
  <c r="G70" i="1"/>
  <c r="G69" i="1"/>
  <c r="G68" i="1"/>
  <c r="G67" i="1"/>
  <c r="G66" i="1"/>
  <c r="H65" i="1"/>
  <c r="H64" i="1"/>
  <c r="H63" i="1"/>
  <c r="H62" i="1"/>
  <c r="H61" i="1"/>
  <c r="H60" i="1"/>
  <c r="H59" i="1"/>
  <c r="H58" i="1"/>
  <c r="H57" i="1"/>
  <c r="H56" i="1"/>
  <c r="H55" i="1"/>
  <c r="H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E35" i="1"/>
  <c r="E34" i="1"/>
  <c r="E33" i="1"/>
  <c r="D32" i="1"/>
  <c r="D31" i="1"/>
  <c r="D30" i="1"/>
</calcChain>
</file>

<file path=xl/sharedStrings.xml><?xml version="1.0" encoding="utf-8"?>
<sst xmlns="http://schemas.openxmlformats.org/spreadsheetml/2006/main" count="720" uniqueCount="97">
  <si>
    <t>4.1.2</t>
  </si>
  <si>
    <t>Percentage of expenditure excluding salary, for infrastructure  development  and augmentation during the last five years</t>
  </si>
  <si>
    <t xml:space="preserve">4.1.2.1: Expenditure for infrastructure augmentation excluding salary, during the last five years (INR in lakhs)  </t>
  </si>
  <si>
    <t>4.2.2</t>
  </si>
  <si>
    <t>Percentage expenditure  for purchase of books/ e-books and subscription to journals/e-journals during the last five years</t>
  </si>
  <si>
    <t>4.2.2.1: Annual expenditure for purchase of  books and journals  year- wise during  the last five years (INR in lakhs)</t>
  </si>
  <si>
    <t>4.4.1</t>
  </si>
  <si>
    <t>Percentage expenditure incurred on maintenance of physical facilities and academic support facilities excluding salary component during the last five years</t>
  </si>
  <si>
    <t xml:space="preserve">4.4.1.1: Expenditure incurred on  maintenance of  physical facilities and academic support facilities excluding salary component year-wise during the last five years (INR in lakhs) </t>
  </si>
  <si>
    <t xml:space="preserve">Head/Sub head of Expenditure
</t>
  </si>
  <si>
    <t>Item of expenditure</t>
  </si>
  <si>
    <t>Expenditure for infrastructure development and augmentation (in INR)</t>
  </si>
  <si>
    <t xml:space="preserve"> Expenditure on purchase of books/ebooks and subscription to journals/e-journals (in INR)</t>
  </si>
  <si>
    <t>Expenditure on maintenace of physical facilities and academic support facilities  (in INR)</t>
  </si>
  <si>
    <t>expenditure on Salary component/
wages (in INR)</t>
  </si>
  <si>
    <t>Other expenditures 
(in INR)</t>
  </si>
  <si>
    <t>FY 2022-23</t>
  </si>
  <si>
    <t>Infrastructure Augmentation (BUILDING)</t>
  </si>
  <si>
    <t>Infrastructure Augmentation (OTHER ACADEMIC SUPPORT INFRASTRUCTURE)</t>
  </si>
  <si>
    <t>Infrastructure Augmentation (LABORATORY)</t>
  </si>
  <si>
    <t>Infrastructure Augmentation (LIBRARY)</t>
  </si>
  <si>
    <t>Land</t>
  </si>
  <si>
    <t xml:space="preserve">Misc Fixed Assets </t>
  </si>
  <si>
    <t>Building</t>
  </si>
  <si>
    <t>Computer Equipments</t>
  </si>
  <si>
    <t>Bus</t>
  </si>
  <si>
    <t>Lab equipment</t>
  </si>
  <si>
    <t>Furniture &amp; Fixtures</t>
  </si>
  <si>
    <t>Library Books &amp; Periodicals</t>
  </si>
  <si>
    <t>Diesel Generator</t>
  </si>
  <si>
    <t>Sports Equipments</t>
  </si>
  <si>
    <t>Medical Equippment</t>
  </si>
  <si>
    <t>Office Equipment</t>
  </si>
  <si>
    <t xml:space="preserve">Solar Power Plant </t>
  </si>
  <si>
    <t xml:space="preserve">Laundry Machine  </t>
  </si>
  <si>
    <t>Electronic Lab Equipments</t>
  </si>
  <si>
    <t>Air Conditioner</t>
  </si>
  <si>
    <t>Lift /Elevator</t>
  </si>
  <si>
    <t xml:space="preserve">Agriculture  Lab  Equipment  </t>
  </si>
  <si>
    <t>INFRASTRUCTURE AUGMENTATION</t>
  </si>
  <si>
    <t>LIBRARY</t>
  </si>
  <si>
    <t>MAINTENANCE</t>
  </si>
  <si>
    <t>OTHER RECURRING</t>
  </si>
  <si>
    <t>SALARY</t>
  </si>
  <si>
    <t>Application &amp; Procurement Exp.</t>
  </si>
  <si>
    <t>Computer Exp.</t>
  </si>
  <si>
    <t>Sports &amp; Activity Charges</t>
  </si>
  <si>
    <t>Membership &amp; Subscription Fee</t>
  </si>
  <si>
    <t>News Paper  &amp; Periodicals  Exp.</t>
  </si>
  <si>
    <t>Software Exp.</t>
  </si>
  <si>
    <t>Lab Consumables Exp.</t>
  </si>
  <si>
    <t xml:space="preserve">Home Lab Expenses  </t>
  </si>
  <si>
    <t>Medical &amp; Health Expenses</t>
  </si>
  <si>
    <t xml:space="preserve">Online  / Smart  TeachIng  Exp. </t>
  </si>
  <si>
    <t>Cleaning &amp; Sanitation Material Exp.</t>
  </si>
  <si>
    <t>Conveyance Exp</t>
  </si>
  <si>
    <t>Courier &amp;  Postage Charge</t>
  </si>
  <si>
    <t>Electricity Expenses</t>
  </si>
  <si>
    <t xml:space="preserve">Gardening Expenses  </t>
  </si>
  <si>
    <t>Hostel Expenses</t>
  </si>
  <si>
    <t>Inspection Expenses</t>
  </si>
  <si>
    <t>Insurance Exp</t>
  </si>
  <si>
    <t>Misc. Expenses A/c</t>
  </si>
  <si>
    <t>Office maintenance Exp.</t>
  </si>
  <si>
    <t>Printing &amp; Stationery Exp.</t>
  </si>
  <si>
    <t xml:space="preserve">Property Tax </t>
  </si>
  <si>
    <t>Repair &amp; Maintenance Expenses (Vehicles  &amp; Others  )</t>
  </si>
  <si>
    <t>Telephone &amp; Internet Expenses</t>
  </si>
  <si>
    <t>Activity Expenses</t>
  </si>
  <si>
    <t>Orientation &amp; Function Expenses</t>
  </si>
  <si>
    <t xml:space="preserve">Scholarship Expenses  </t>
  </si>
  <si>
    <t>Tour and travelling exp.</t>
  </si>
  <si>
    <t>DST Exp.</t>
  </si>
  <si>
    <t>Students's Welfare Exp.</t>
  </si>
  <si>
    <t xml:space="preserve">Affiliation Fees  </t>
  </si>
  <si>
    <t xml:space="preserve">Interest  on TDS  </t>
  </si>
  <si>
    <t>Preliminary expenses</t>
  </si>
  <si>
    <t>ROC Fees</t>
  </si>
  <si>
    <t xml:space="preserve">Donation Paid  </t>
  </si>
  <si>
    <t>Bank Charges</t>
  </si>
  <si>
    <t>Salary &amp; Wages</t>
  </si>
  <si>
    <t xml:space="preserve">Gratuity  Expenses  </t>
  </si>
  <si>
    <t>Admin Charges on E.P.F.</t>
  </si>
  <si>
    <t>Rent  Exp.</t>
  </si>
  <si>
    <t xml:space="preserve">Securty  Services  Expenses  </t>
  </si>
  <si>
    <t>Upkeep &amp; Maintenance Staff Exp.</t>
  </si>
  <si>
    <t>Transport Staff Exp.</t>
  </si>
  <si>
    <t>Professional Fee to Visiting Faculty</t>
  </si>
  <si>
    <t>Reimbursment to faculty</t>
  </si>
  <si>
    <t>Staff Welfare</t>
  </si>
  <si>
    <t>Audit Fees -Statutary Audit</t>
  </si>
  <si>
    <t>Legal &amp; Professional Charges</t>
  </si>
  <si>
    <t>FY 2021-22</t>
  </si>
  <si>
    <t>FY 2020-21</t>
  </si>
  <si>
    <t>FY 2019-20</t>
  </si>
  <si>
    <t>FY 2018-19</t>
  </si>
  <si>
    <t>Total (In Lakh)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</si>
</sst>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2" xfId="0" applyFont="1" applyBorder="1" applyAlignment="1">
      <alignment horizontal="left" vertical="top" wrapText="1"/>
    </xf>
    <xf numFmtId="0" fontId="0" fillId="0" borderId="2" xfId="0" applyBorder="1"/>
    <xf numFmtId="0" fontId="2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43" fontId="1" fillId="0" borderId="0" xfId="1" applyFont="1"/>
    <xf numFmtId="0" fontId="6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2da60b61e98e23e/Drive/TeamNIC%20(Contact)/Collaborators/KRMU/Financials/KRMU-Financial-Inputs-V1-3-1.xlsx" TargetMode="External"/><Relationship Id="rId1" Type="http://schemas.openxmlformats.org/officeDocument/2006/relationships/externalLinkPath" Target="/c2da60b61e98e23e/Drive/TeamNIC%20(Contact)/Collaborators/KRMU/Financials/KRMU-Financial-Inputs-V1-3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Mapping"/>
      <sheetName val="List-of-Heads"/>
      <sheetName val="PandL Consolidation"/>
      <sheetName val="P&amp;L"/>
      <sheetName val="CAPITAL"/>
      <sheetName val="Expenditure"/>
      <sheetName val="Income"/>
      <sheetName val="Income-Consolidation"/>
      <sheetName val="Library-Expenses"/>
      <sheetName val="I&amp;E"/>
      <sheetName val="PIVOT-REPORT"/>
      <sheetName val="PL2020-21X"/>
    </sheetNames>
    <sheetDataSet>
      <sheetData sheetId="0"/>
      <sheetData sheetId="1"/>
      <sheetData sheetId="2"/>
      <sheetData sheetId="3">
        <row r="2">
          <cell r="E2" t="str">
            <v>Total Recurring Expense --&gt;</v>
          </cell>
          <cell r="G2">
            <v>511941117.79999995</v>
          </cell>
          <cell r="H2">
            <v>323722986</v>
          </cell>
          <cell r="I2">
            <v>256106733.94999999</v>
          </cell>
          <cell r="J2">
            <v>316268706</v>
          </cell>
          <cell r="K2">
            <v>254526478.99000001</v>
          </cell>
          <cell r="L2">
            <v>1662566022.74</v>
          </cell>
        </row>
        <row r="3">
          <cell r="C3" t="str">
            <v>Expense Item</v>
          </cell>
          <cell r="D3" t="str">
            <v>Effective Category</v>
          </cell>
          <cell r="E3" t="str">
            <v>Effective Main-Head</v>
          </cell>
          <cell r="F3" t="str">
            <v>Combination</v>
          </cell>
          <cell r="G3" t="str">
            <v>2022-23</v>
          </cell>
          <cell r="H3" t="str">
            <v>2021-22</v>
          </cell>
          <cell r="I3" t="str">
            <v>2020-21</v>
          </cell>
          <cell r="J3" t="str">
            <v>2019-20</v>
          </cell>
          <cell r="K3" t="str">
            <v>2018-19</v>
          </cell>
          <cell r="L3" t="str">
            <v>Total</v>
          </cell>
        </row>
        <row r="4">
          <cell r="C4" t="str">
            <v>Application &amp; Procurement Exp.</v>
          </cell>
          <cell r="D4" t="str">
            <v>INFRASTRUCTURE AUGMENTATION</v>
          </cell>
          <cell r="E4" t="str">
            <v>INFRASTRUCTURE AUGMENTATION</v>
          </cell>
          <cell r="F4" t="str">
            <v>INFRASTRUCTURE AUGMENTATION - INFRASTRUCTURE AUGMENTATION</v>
          </cell>
          <cell r="G4">
            <v>70771891</v>
          </cell>
          <cell r="H4">
            <v>55951789</v>
          </cell>
          <cell r="I4">
            <v>27994428.000000004</v>
          </cell>
          <cell r="J4">
            <v>31408982</v>
          </cell>
          <cell r="K4">
            <v>25579924.379999999</v>
          </cell>
          <cell r="L4">
            <v>211707014.38</v>
          </cell>
        </row>
        <row r="5">
          <cell r="C5" t="str">
            <v>Computer Exp.</v>
          </cell>
          <cell r="D5" t="str">
            <v>INFRASTRUCTURE AUGMENTATION</v>
          </cell>
          <cell r="E5" t="str">
            <v>INFRASTRUCTURE AUGMENTATION</v>
          </cell>
          <cell r="F5" t="str">
            <v>INFRASTRUCTURE AUGMENTATION - INFRASTRUCTURE AUGMENTATION</v>
          </cell>
          <cell r="G5">
            <v>4984577</v>
          </cell>
          <cell r="H5">
            <v>654961</v>
          </cell>
          <cell r="L5">
            <v>5639538</v>
          </cell>
        </row>
        <row r="6">
          <cell r="C6" t="str">
            <v>Sports &amp; Activity Charges</v>
          </cell>
          <cell r="D6" t="str">
            <v>INFRASTRUCTURE AUGMENTATION</v>
          </cell>
          <cell r="E6" t="str">
            <v>INFRASTRUCTURE AUGMENTATION</v>
          </cell>
          <cell r="F6" t="str">
            <v>INFRASTRUCTURE AUGMENTATION - INFRASTRUCTURE AUGMENTATION</v>
          </cell>
          <cell r="G6">
            <v>8370464</v>
          </cell>
          <cell r="L6">
            <v>8370464</v>
          </cell>
        </row>
        <row r="7">
          <cell r="C7" t="str">
            <v>Membership &amp; Subscription Fee</v>
          </cell>
          <cell r="D7" t="str">
            <v>LIBRARY</v>
          </cell>
          <cell r="E7" t="str">
            <v>LIBRARY</v>
          </cell>
          <cell r="F7" t="str">
            <v>LIBRARY - LIBRARY</v>
          </cell>
          <cell r="G7">
            <v>1500475</v>
          </cell>
          <cell r="H7">
            <v>2535643</v>
          </cell>
          <cell r="I7">
            <v>671326</v>
          </cell>
          <cell r="J7">
            <v>3188472</v>
          </cell>
          <cell r="K7">
            <v>983450</v>
          </cell>
          <cell r="L7">
            <v>8879366</v>
          </cell>
        </row>
        <row r="8">
          <cell r="C8" t="str">
            <v>News Paper  &amp; Periodicals  Exp.</v>
          </cell>
          <cell r="D8" t="str">
            <v>LIBRARY</v>
          </cell>
          <cell r="E8" t="str">
            <v>LIBRARY</v>
          </cell>
          <cell r="F8" t="str">
            <v>LIBRARY - LIBRARY</v>
          </cell>
          <cell r="G8">
            <v>22257</v>
          </cell>
          <cell r="H8">
            <v>12110</v>
          </cell>
          <cell r="J8">
            <v>9036</v>
          </cell>
          <cell r="K8">
            <v>26360</v>
          </cell>
          <cell r="L8">
            <v>69763</v>
          </cell>
        </row>
        <row r="9">
          <cell r="C9" t="str">
            <v>Software Exp.</v>
          </cell>
          <cell r="D9" t="str">
            <v>LIBRARY</v>
          </cell>
          <cell r="E9" t="str">
            <v>LIBRARY</v>
          </cell>
          <cell r="F9" t="str">
            <v>LIBRARY - LIBRARY</v>
          </cell>
          <cell r="G9">
            <v>7328076</v>
          </cell>
          <cell r="H9">
            <v>3155915</v>
          </cell>
          <cell r="I9">
            <v>2514585</v>
          </cell>
          <cell r="L9">
            <v>12998576</v>
          </cell>
        </row>
        <row r="10">
          <cell r="C10" t="str">
            <v>Lab Consumables Exp.</v>
          </cell>
          <cell r="D10" t="str">
            <v>MAINTENANCE(LAB/CONSUMABLES)</v>
          </cell>
          <cell r="E10" t="str">
            <v>MAINTENANCE</v>
          </cell>
          <cell r="F10" t="str">
            <v>MAINTENANCE - MAINTENANCE(LAB/CONSUMABLES)</v>
          </cell>
          <cell r="G10">
            <v>2601610</v>
          </cell>
          <cell r="H10">
            <v>731762</v>
          </cell>
          <cell r="I10">
            <v>186399</v>
          </cell>
          <cell r="J10">
            <v>296125</v>
          </cell>
          <cell r="K10">
            <v>742236</v>
          </cell>
          <cell r="L10">
            <v>4558132</v>
          </cell>
        </row>
        <row r="11">
          <cell r="C11" t="str">
            <v xml:space="preserve">Home Lab Expenses  </v>
          </cell>
          <cell r="D11" t="str">
            <v>MAINTENANCE(LAB/CONSUMABLES)</v>
          </cell>
          <cell r="E11" t="str">
            <v>MAINTENANCE</v>
          </cell>
          <cell r="F11" t="str">
            <v>MAINTENANCE - MAINTENANCE(LAB/CONSUMABLES)</v>
          </cell>
          <cell r="G11">
            <v>251365</v>
          </cell>
          <cell r="H11">
            <v>25631</v>
          </cell>
          <cell r="L11">
            <v>276996</v>
          </cell>
        </row>
        <row r="12">
          <cell r="C12" t="str">
            <v>Medical &amp; Health Expenses</v>
          </cell>
          <cell r="D12" t="str">
            <v>MAINTENANCE(LAB/CONSUMABLES)</v>
          </cell>
          <cell r="E12" t="str">
            <v>MAINTENANCE</v>
          </cell>
          <cell r="F12" t="str">
            <v>MAINTENANCE - MAINTENANCE(LAB/CONSUMABLES)</v>
          </cell>
          <cell r="G12">
            <v>595257</v>
          </cell>
          <cell r="H12">
            <v>531290</v>
          </cell>
          <cell r="I12">
            <v>10700</v>
          </cell>
          <cell r="J12">
            <v>457540</v>
          </cell>
          <cell r="K12">
            <v>433478</v>
          </cell>
          <cell r="L12">
            <v>2028265</v>
          </cell>
        </row>
        <row r="13">
          <cell r="C13" t="str">
            <v xml:space="preserve">Online  / Smart  TeachIng  Exp. </v>
          </cell>
          <cell r="D13" t="str">
            <v>MAINTENANCE(IT)</v>
          </cell>
          <cell r="E13" t="str">
            <v>MAINTENANCE</v>
          </cell>
          <cell r="F13" t="str">
            <v>MAINTENANCE - MAINTENANCE(IT)</v>
          </cell>
          <cell r="H13">
            <v>9829400</v>
          </cell>
          <cell r="I13">
            <v>9687800</v>
          </cell>
          <cell r="L13">
            <v>19517200</v>
          </cell>
        </row>
        <row r="14">
          <cell r="C14" t="str">
            <v>Cleaning &amp; Sanitation Material Exp.</v>
          </cell>
          <cell r="D14" t="str">
            <v>MAINTENANCE(BUILDING &amp; AMENITIES)</v>
          </cell>
          <cell r="E14" t="str">
            <v>MAINTENANCE</v>
          </cell>
          <cell r="F14" t="str">
            <v>MAINTENANCE - MAINTENANCE(BUILDING &amp; AMENITIES)</v>
          </cell>
          <cell r="G14">
            <v>5982065</v>
          </cell>
          <cell r="H14">
            <v>625616</v>
          </cell>
          <cell r="I14">
            <v>246501.6</v>
          </cell>
          <cell r="J14">
            <v>537018</v>
          </cell>
          <cell r="K14">
            <v>666141</v>
          </cell>
          <cell r="L14">
            <v>8057341.5999999996</v>
          </cell>
        </row>
        <row r="15">
          <cell r="C15" t="str">
            <v>Conveyance Exp</v>
          </cell>
          <cell r="D15" t="str">
            <v>MAINTENANCE(BUILDING &amp; AMENITIES)</v>
          </cell>
          <cell r="E15" t="str">
            <v>MAINTENANCE</v>
          </cell>
          <cell r="F15" t="str">
            <v>MAINTENANCE - MAINTENANCE(BUILDING &amp; AMENITIES)</v>
          </cell>
          <cell r="G15">
            <v>1948282</v>
          </cell>
          <cell r="H15">
            <v>739007</v>
          </cell>
          <cell r="I15">
            <v>364253</v>
          </cell>
          <cell r="J15">
            <v>182496</v>
          </cell>
          <cell r="K15">
            <v>69789</v>
          </cell>
          <cell r="L15">
            <v>3303827</v>
          </cell>
        </row>
        <row r="16">
          <cell r="C16" t="str">
            <v>Courier &amp;  Postage Charge</v>
          </cell>
          <cell r="D16" t="str">
            <v>MAINTENANCE(OTHER)</v>
          </cell>
          <cell r="E16" t="str">
            <v>MAINTENANCE</v>
          </cell>
          <cell r="F16" t="str">
            <v>MAINTENANCE - MAINTENANCE(OTHER)</v>
          </cell>
          <cell r="G16">
            <v>31080</v>
          </cell>
          <cell r="H16">
            <v>26457</v>
          </cell>
          <cell r="I16">
            <v>10036</v>
          </cell>
          <cell r="J16">
            <v>15850</v>
          </cell>
          <cell r="K16">
            <v>10368</v>
          </cell>
          <cell r="L16">
            <v>93791</v>
          </cell>
        </row>
        <row r="17">
          <cell r="C17" t="str">
            <v>Electricity Expenses</v>
          </cell>
          <cell r="D17" t="str">
            <v>MAINTENANCE(BUILDING &amp; AMENITIES)</v>
          </cell>
          <cell r="E17" t="str">
            <v>MAINTENANCE</v>
          </cell>
          <cell r="F17" t="str">
            <v>MAINTENANCE - MAINTENANCE(BUILDING &amp; AMENITIES)</v>
          </cell>
          <cell r="G17">
            <v>20204759</v>
          </cell>
          <cell r="H17">
            <v>19349632</v>
          </cell>
          <cell r="I17">
            <v>6213490</v>
          </cell>
          <cell r="J17">
            <v>16234106</v>
          </cell>
          <cell r="K17">
            <v>15898127</v>
          </cell>
          <cell r="L17">
            <v>77900114</v>
          </cell>
        </row>
        <row r="18">
          <cell r="C18" t="str">
            <v xml:space="preserve">Gardening Expenses  </v>
          </cell>
          <cell r="D18" t="str">
            <v>MAINTENANCE(BUILDING &amp; AMENITIES)</v>
          </cell>
          <cell r="E18" t="str">
            <v>MAINTENANCE</v>
          </cell>
          <cell r="F18" t="str">
            <v>MAINTENANCE - MAINTENANCE(BUILDING &amp; AMENITIES)</v>
          </cell>
          <cell r="G18">
            <v>5699257</v>
          </cell>
          <cell r="H18">
            <v>3892851.9999999995</v>
          </cell>
          <cell r="I18">
            <v>4240680</v>
          </cell>
          <cell r="J18">
            <v>46945</v>
          </cell>
          <cell r="K18">
            <v>163065</v>
          </cell>
          <cell r="L18">
            <v>14042799</v>
          </cell>
        </row>
        <row r="19">
          <cell r="C19" t="str">
            <v>Hostel Expenses</v>
          </cell>
          <cell r="D19" t="str">
            <v>MAINTENANCE(BUILDING &amp; AMENITIES)</v>
          </cell>
          <cell r="E19" t="str">
            <v>MAINTENANCE</v>
          </cell>
          <cell r="F19" t="str">
            <v>MAINTENANCE - MAINTENANCE(BUILDING &amp; AMENITIES)</v>
          </cell>
          <cell r="G19">
            <v>8630339</v>
          </cell>
          <cell r="H19">
            <v>4610855</v>
          </cell>
          <cell r="I19">
            <v>1040145.9999999999</v>
          </cell>
          <cell r="J19">
            <v>5829118</v>
          </cell>
          <cell r="K19">
            <v>5829702</v>
          </cell>
          <cell r="L19">
            <v>25940160</v>
          </cell>
        </row>
        <row r="20">
          <cell r="C20" t="str">
            <v>Inspection Expenses</v>
          </cell>
          <cell r="D20" t="str">
            <v>MAINTENANCE(BUILDING &amp; AMENITIES)</v>
          </cell>
          <cell r="E20" t="str">
            <v>MAINTENANCE</v>
          </cell>
          <cell r="F20" t="str">
            <v>MAINTENANCE - MAINTENANCE(BUILDING &amp; AMENITIES)</v>
          </cell>
          <cell r="G20">
            <v>100000</v>
          </cell>
          <cell r="H20">
            <v>100000</v>
          </cell>
          <cell r="I20">
            <v>100000</v>
          </cell>
          <cell r="J20">
            <v>117063</v>
          </cell>
          <cell r="K20">
            <v>133573</v>
          </cell>
          <cell r="L20">
            <v>550636</v>
          </cell>
        </row>
        <row r="21">
          <cell r="C21" t="str">
            <v>Insurance Exp</v>
          </cell>
          <cell r="D21" t="str">
            <v>MAINTENANCE(BUILDING &amp; AMENITIES)</v>
          </cell>
          <cell r="E21" t="str">
            <v>MAINTENANCE</v>
          </cell>
          <cell r="F21" t="str">
            <v>MAINTENANCE - MAINTENANCE(BUILDING &amp; AMENITIES)</v>
          </cell>
          <cell r="G21">
            <v>1627772</v>
          </cell>
          <cell r="H21">
            <v>1197063</v>
          </cell>
          <cell r="I21">
            <v>1114799</v>
          </cell>
          <cell r="J21">
            <v>887853</v>
          </cell>
          <cell r="K21">
            <v>552516</v>
          </cell>
          <cell r="L21">
            <v>5380003</v>
          </cell>
        </row>
        <row r="22">
          <cell r="C22" t="str">
            <v>Misc. Expenses A/c</v>
          </cell>
          <cell r="D22" t="str">
            <v>MAINTENANCE(OTHER)</v>
          </cell>
          <cell r="E22" t="str">
            <v>MAINTENANCE</v>
          </cell>
          <cell r="F22" t="str">
            <v>MAINTENANCE - MAINTENANCE(OTHER)</v>
          </cell>
          <cell r="G22">
            <v>1162952.2</v>
          </cell>
          <cell r="H22">
            <v>307216</v>
          </cell>
          <cell r="I22">
            <v>307145.45</v>
          </cell>
          <cell r="J22">
            <v>280190</v>
          </cell>
          <cell r="K22">
            <v>203816.39</v>
          </cell>
          <cell r="L22">
            <v>2261320.04</v>
          </cell>
        </row>
        <row r="23">
          <cell r="C23" t="str">
            <v>Office maintenance Exp.</v>
          </cell>
          <cell r="D23" t="str">
            <v>MAINTENANCE(OTHER)</v>
          </cell>
          <cell r="E23" t="str">
            <v>MAINTENANCE</v>
          </cell>
          <cell r="F23" t="str">
            <v>MAINTENANCE - MAINTENANCE(OTHER)</v>
          </cell>
          <cell r="G23">
            <v>1699596</v>
          </cell>
          <cell r="H23">
            <v>1391202</v>
          </cell>
          <cell r="I23">
            <v>487320.89999999997</v>
          </cell>
          <cell r="J23">
            <v>549215</v>
          </cell>
          <cell r="K23">
            <v>533339</v>
          </cell>
          <cell r="L23">
            <v>4660672.9000000004</v>
          </cell>
        </row>
        <row r="24">
          <cell r="C24" t="str">
            <v>Printing &amp; Stationery Exp.</v>
          </cell>
          <cell r="D24" t="str">
            <v>MAINTENANCE(OTHER)</v>
          </cell>
          <cell r="E24" t="str">
            <v>MAINTENANCE</v>
          </cell>
          <cell r="F24" t="str">
            <v>MAINTENANCE - MAINTENANCE(OTHER)</v>
          </cell>
          <cell r="G24">
            <v>7073929</v>
          </cell>
          <cell r="H24">
            <v>1302377</v>
          </cell>
          <cell r="I24">
            <v>207432.00000000003</v>
          </cell>
          <cell r="J24">
            <v>1731583</v>
          </cell>
          <cell r="K24">
            <v>1679749</v>
          </cell>
          <cell r="L24">
            <v>11995070</v>
          </cell>
        </row>
        <row r="25">
          <cell r="C25" t="str">
            <v xml:space="preserve">Property Tax </v>
          </cell>
          <cell r="D25" t="str">
            <v>MAINTENANCE(BUILDING &amp; AMENITIES)</v>
          </cell>
          <cell r="E25" t="str">
            <v>MAINTENANCE</v>
          </cell>
          <cell r="F25" t="str">
            <v>MAINTENANCE - MAINTENANCE(BUILDING &amp; AMENITIES)</v>
          </cell>
          <cell r="G25">
            <v>275000</v>
          </cell>
          <cell r="H25">
            <v>250000</v>
          </cell>
          <cell r="I25">
            <v>250000</v>
          </cell>
          <cell r="J25">
            <v>275000</v>
          </cell>
          <cell r="K25">
            <v>275000</v>
          </cell>
          <cell r="L25">
            <v>1325000</v>
          </cell>
        </row>
        <row r="26">
          <cell r="C26" t="str">
            <v>Repair &amp; Maintenance Expenses (Vehicles  &amp; Others  )</v>
          </cell>
          <cell r="D26" t="str">
            <v>MAINTENANCE(BUILDING &amp; AMENITIES)</v>
          </cell>
          <cell r="E26" t="str">
            <v>MAINTENANCE</v>
          </cell>
          <cell r="F26" t="str">
            <v>MAINTENANCE - MAINTENANCE(BUILDING &amp; AMENITIES)</v>
          </cell>
          <cell r="G26">
            <v>118373506.59999999</v>
          </cell>
          <cell r="H26">
            <v>41482075</v>
          </cell>
          <cell r="I26">
            <v>14145717.000000002</v>
          </cell>
          <cell r="J26">
            <v>11875021</v>
          </cell>
          <cell r="K26">
            <v>13824339.609999999</v>
          </cell>
          <cell r="L26">
            <v>199700659.20999998</v>
          </cell>
        </row>
        <row r="27">
          <cell r="C27" t="str">
            <v>Telephone &amp; Internet Expenses</v>
          </cell>
          <cell r="D27" t="str">
            <v>MAINTENANCE(BUILDING &amp; AMENITIES)</v>
          </cell>
          <cell r="E27" t="str">
            <v>MAINTENANCE</v>
          </cell>
          <cell r="F27" t="str">
            <v>MAINTENANCE - MAINTENANCE(BUILDING &amp; AMENITIES)</v>
          </cell>
          <cell r="G27">
            <v>2524215</v>
          </cell>
          <cell r="H27">
            <v>1964278</v>
          </cell>
          <cell r="I27">
            <v>1339946</v>
          </cell>
          <cell r="J27">
            <v>853960</v>
          </cell>
          <cell r="K27">
            <v>953221.61</v>
          </cell>
          <cell r="L27">
            <v>7635620.6100000003</v>
          </cell>
        </row>
        <row r="28">
          <cell r="C28" t="str">
            <v>Activity Expenses</v>
          </cell>
          <cell r="D28" t="str">
            <v>RESEARCH-EXTENSION</v>
          </cell>
          <cell r="E28" t="str">
            <v>OTHER RECURRING</v>
          </cell>
          <cell r="F28" t="str">
            <v>OTHER RECURRING - RESEARCH-EXTENSION</v>
          </cell>
          <cell r="G28">
            <v>283655</v>
          </cell>
          <cell r="H28">
            <v>414917</v>
          </cell>
          <cell r="I28">
            <v>540353</v>
          </cell>
          <cell r="J28">
            <v>2187465</v>
          </cell>
          <cell r="K28">
            <v>1939932</v>
          </cell>
          <cell r="L28">
            <v>5366322</v>
          </cell>
        </row>
        <row r="29">
          <cell r="C29" t="str">
            <v>Orientation &amp; Function Expenses</v>
          </cell>
          <cell r="D29" t="str">
            <v>RESEARCH-EXTENSION</v>
          </cell>
          <cell r="E29" t="str">
            <v>OTHER RECURRING</v>
          </cell>
          <cell r="F29" t="str">
            <v>OTHER RECURRING - RESEARCH-EXTENSION</v>
          </cell>
          <cell r="G29">
            <v>6774309</v>
          </cell>
          <cell r="H29">
            <v>1082543</v>
          </cell>
          <cell r="I29">
            <v>91903</v>
          </cell>
          <cell r="J29">
            <v>3033618</v>
          </cell>
          <cell r="K29">
            <v>1171667</v>
          </cell>
          <cell r="L29">
            <v>12154040</v>
          </cell>
        </row>
        <row r="30">
          <cell r="C30" t="str">
            <v xml:space="preserve">Scholarship Expenses  </v>
          </cell>
          <cell r="D30" t="str">
            <v>STUDENT WELFARE</v>
          </cell>
          <cell r="E30" t="str">
            <v>OTHER RECURRING</v>
          </cell>
          <cell r="F30" t="str">
            <v>OTHER RECURRING - STUDENT WELFARE</v>
          </cell>
          <cell r="G30">
            <v>5231800</v>
          </cell>
          <cell r="H30">
            <v>9599500</v>
          </cell>
          <cell r="I30">
            <v>2025000</v>
          </cell>
          <cell r="J30">
            <v>4255000</v>
          </cell>
          <cell r="K30">
            <v>2750000</v>
          </cell>
          <cell r="L30">
            <v>23861300</v>
          </cell>
        </row>
        <row r="31">
          <cell r="C31" t="str">
            <v>Tour and travelling exp.</v>
          </cell>
          <cell r="D31" t="str">
            <v>RESEARCH-EXTENSION</v>
          </cell>
          <cell r="E31" t="str">
            <v>OTHER RECURRING</v>
          </cell>
          <cell r="F31" t="str">
            <v>OTHER RECURRING - RESEARCH-EXTENSION</v>
          </cell>
          <cell r="H31">
            <v>317500</v>
          </cell>
          <cell r="I31">
            <v>21552</v>
          </cell>
          <cell r="J31">
            <v>1085337</v>
          </cell>
          <cell r="K31">
            <v>3133677</v>
          </cell>
          <cell r="L31">
            <v>4558066</v>
          </cell>
        </row>
        <row r="32">
          <cell r="C32" t="str">
            <v>DST Exp.</v>
          </cell>
          <cell r="D32" t="str">
            <v>RESEARCH-SEED</v>
          </cell>
          <cell r="E32" t="str">
            <v>OTHER RECURRING</v>
          </cell>
          <cell r="F32" t="str">
            <v>OTHER RECURRING - RESEARCH-SEED</v>
          </cell>
          <cell r="G32">
            <v>2148703</v>
          </cell>
          <cell r="L32">
            <v>2148703</v>
          </cell>
        </row>
        <row r="33">
          <cell r="C33" t="str">
            <v>Students's Welfare Exp.</v>
          </cell>
          <cell r="D33" t="str">
            <v>STUDENT WELFARE</v>
          </cell>
          <cell r="E33" t="str">
            <v>OTHER RECURRING</v>
          </cell>
          <cell r="F33" t="str">
            <v>OTHER RECURRING - STUDENT WELFARE</v>
          </cell>
          <cell r="G33">
            <v>1056929</v>
          </cell>
          <cell r="H33">
            <v>303670</v>
          </cell>
          <cell r="I33">
            <v>342392</v>
          </cell>
          <cell r="J33">
            <v>539448</v>
          </cell>
          <cell r="K33">
            <v>746380</v>
          </cell>
          <cell r="L33">
            <v>2988819</v>
          </cell>
        </row>
        <row r="34">
          <cell r="C34" t="str">
            <v xml:space="preserve">Affiliation Fees  </v>
          </cell>
          <cell r="D34" t="str">
            <v>OTHER RECURRING</v>
          </cell>
          <cell r="E34" t="str">
            <v>OTHER RECURRING</v>
          </cell>
          <cell r="F34" t="str">
            <v>OTHER RECURRING - OTHER RECURRING</v>
          </cell>
          <cell r="G34">
            <v>81000</v>
          </cell>
          <cell r="H34">
            <v>938410</v>
          </cell>
          <cell r="I34">
            <v>240300</v>
          </cell>
          <cell r="J34">
            <v>919221</v>
          </cell>
          <cell r="K34">
            <v>0</v>
          </cell>
          <cell r="L34">
            <v>2178931</v>
          </cell>
        </row>
        <row r="35">
          <cell r="C35" t="str">
            <v xml:space="preserve">Interest  on TDS  </v>
          </cell>
          <cell r="D35" t="str">
            <v>OTHER RECURRING</v>
          </cell>
          <cell r="E35" t="str">
            <v>OTHER RECURRING</v>
          </cell>
          <cell r="F35" t="str">
            <v>OTHER RECURRING - OTHER RECURRING</v>
          </cell>
          <cell r="G35">
            <v>37039</v>
          </cell>
          <cell r="H35">
            <v>37409</v>
          </cell>
          <cell r="L35">
            <v>74448</v>
          </cell>
        </row>
        <row r="36">
          <cell r="C36" t="str">
            <v>Preliminary expenses</v>
          </cell>
          <cell r="D36" t="str">
            <v>RESEARCH-SEED</v>
          </cell>
          <cell r="E36" t="str">
            <v>OTHER RECURRING</v>
          </cell>
          <cell r="F36" t="str">
            <v>OTHER RECURRING - RESEARCH-SEED</v>
          </cell>
          <cell r="J36">
            <v>0</v>
          </cell>
          <cell r="K36">
            <v>6131080</v>
          </cell>
          <cell r="L36">
            <v>6131080</v>
          </cell>
        </row>
        <row r="37">
          <cell r="C37" t="str">
            <v>ROC Fees</v>
          </cell>
          <cell r="D37" t="str">
            <v>OTHER RECURRING</v>
          </cell>
          <cell r="E37" t="str">
            <v>OTHER RECURRING</v>
          </cell>
          <cell r="F37" t="str">
            <v>OTHER RECURRING - OTHER RECURRING</v>
          </cell>
          <cell r="J37">
            <v>0</v>
          </cell>
          <cell r="K37">
            <v>15400</v>
          </cell>
          <cell r="L37">
            <v>15400</v>
          </cell>
        </row>
        <row r="38">
          <cell r="C38" t="str">
            <v xml:space="preserve">Donation Paid  </v>
          </cell>
          <cell r="D38" t="str">
            <v>OTHER RECURRING</v>
          </cell>
          <cell r="E38" t="str">
            <v>OTHER RECURRING</v>
          </cell>
          <cell r="F38" t="str">
            <v>OTHER RECURRING - OTHER RECURRING</v>
          </cell>
          <cell r="I38">
            <v>95700000</v>
          </cell>
          <cell r="J38">
            <v>96700000</v>
          </cell>
          <cell r="K38">
            <v>32500000</v>
          </cell>
          <cell r="L38">
            <v>224900000</v>
          </cell>
        </row>
        <row r="39">
          <cell r="C39" t="str">
            <v>Bank Charges</v>
          </cell>
          <cell r="D39" t="str">
            <v>OTHER RECURRING</v>
          </cell>
          <cell r="E39" t="str">
            <v>OTHER RECURRING</v>
          </cell>
          <cell r="F39" t="str">
            <v>OTHER RECURRING - OTHER RECURRING</v>
          </cell>
          <cell r="G39">
            <v>2746492</v>
          </cell>
          <cell r="H39">
            <v>1708423</v>
          </cell>
          <cell r="I39">
            <v>1316474</v>
          </cell>
          <cell r="J39">
            <v>534181</v>
          </cell>
          <cell r="K39">
            <v>700303</v>
          </cell>
          <cell r="L39">
            <v>7005873</v>
          </cell>
        </row>
        <row r="40">
          <cell r="C40" t="str">
            <v>Salary &amp; Wages</v>
          </cell>
          <cell r="D40" t="str">
            <v>STAFF SALARY AND WELFARE</v>
          </cell>
          <cell r="E40" t="str">
            <v>SALARY</v>
          </cell>
          <cell r="F40" t="str">
            <v>SALARY - STAFF SALARY AND WELFARE</v>
          </cell>
          <cell r="G40">
            <v>148322947</v>
          </cell>
          <cell r="H40">
            <v>109699776</v>
          </cell>
          <cell r="I40">
            <v>61347318.999999993</v>
          </cell>
          <cell r="J40">
            <v>93879744</v>
          </cell>
          <cell r="K40">
            <v>98619477</v>
          </cell>
          <cell r="L40">
            <v>511869263</v>
          </cell>
        </row>
        <row r="41">
          <cell r="C41" t="str">
            <v xml:space="preserve">Gratuity  Expenses  </v>
          </cell>
          <cell r="D41" t="str">
            <v>STAFF SALARY AND WELFARE</v>
          </cell>
          <cell r="E41" t="str">
            <v>SALARY</v>
          </cell>
          <cell r="F41" t="str">
            <v>SALARY - STAFF SALARY AND WELFARE</v>
          </cell>
          <cell r="I41">
            <v>346317</v>
          </cell>
          <cell r="L41">
            <v>346317</v>
          </cell>
        </row>
        <row r="42">
          <cell r="C42" t="str">
            <v>Admin Charges on E.P.F.</v>
          </cell>
          <cell r="D42" t="str">
            <v>STAFF SALARY AND WELFARE</v>
          </cell>
          <cell r="E42" t="str">
            <v>SALARY</v>
          </cell>
          <cell r="F42" t="str">
            <v>SALARY - STAFF SALARY AND WELFARE</v>
          </cell>
          <cell r="G42">
            <v>148470</v>
          </cell>
          <cell r="H42">
            <v>29075</v>
          </cell>
          <cell r="I42">
            <v>25450</v>
          </cell>
          <cell r="J42">
            <v>4500</v>
          </cell>
          <cell r="K42">
            <v>900</v>
          </cell>
          <cell r="L42">
            <v>208395</v>
          </cell>
        </row>
        <row r="43">
          <cell r="C43" t="str">
            <v>Rent  Exp.</v>
          </cell>
          <cell r="D43" t="str">
            <v>STAFF SALARY AND WELFARE</v>
          </cell>
          <cell r="E43" t="str">
            <v>SALARY</v>
          </cell>
          <cell r="F43" t="str">
            <v>SALARY - STAFF SALARY AND WELFARE</v>
          </cell>
          <cell r="G43">
            <v>5151350</v>
          </cell>
          <cell r="H43">
            <v>4884270</v>
          </cell>
          <cell r="I43">
            <v>2698594</v>
          </cell>
          <cell r="J43">
            <v>509824</v>
          </cell>
          <cell r="K43">
            <v>183600</v>
          </cell>
          <cell r="L43">
            <v>13427638</v>
          </cell>
        </row>
        <row r="44">
          <cell r="C44" t="str">
            <v xml:space="preserve">Securty  Services  Expenses  </v>
          </cell>
          <cell r="D44" t="str">
            <v>STAFF SALARY AND WELFARE</v>
          </cell>
          <cell r="E44" t="str">
            <v>SALARY</v>
          </cell>
          <cell r="F44" t="str">
            <v>SALARY - STAFF SALARY AND WELFARE</v>
          </cell>
          <cell r="G44">
            <v>11571155</v>
          </cell>
          <cell r="H44">
            <v>8690839</v>
          </cell>
          <cell r="I44">
            <v>6802619</v>
          </cell>
          <cell r="J44">
            <v>11963372</v>
          </cell>
          <cell r="K44">
            <v>12998078</v>
          </cell>
          <cell r="L44">
            <v>52026063</v>
          </cell>
        </row>
        <row r="45">
          <cell r="C45" t="str">
            <v>Upkeep &amp; Maintenance Staff Exp.</v>
          </cell>
          <cell r="D45" t="str">
            <v>STAFF SALARY AND WELFARE</v>
          </cell>
          <cell r="E45" t="str">
            <v>SALARY</v>
          </cell>
          <cell r="F45" t="str">
            <v>SALARY - STAFF SALARY AND WELFARE</v>
          </cell>
          <cell r="G45">
            <v>16716793</v>
          </cell>
          <cell r="H45">
            <v>10533041</v>
          </cell>
          <cell r="I45">
            <v>5555137</v>
          </cell>
          <cell r="J45">
            <v>15333123</v>
          </cell>
          <cell r="K45">
            <v>14851024</v>
          </cell>
          <cell r="L45">
            <v>62989118</v>
          </cell>
        </row>
        <row r="46">
          <cell r="C46" t="str">
            <v>Transport Staff Exp.</v>
          </cell>
          <cell r="D46" t="str">
            <v>STAFF SALARY AND WELFARE</v>
          </cell>
          <cell r="E46" t="str">
            <v>SALARY</v>
          </cell>
          <cell r="F46" t="str">
            <v>SALARY - STAFF SALARY AND WELFARE</v>
          </cell>
          <cell r="G46">
            <v>13296063</v>
          </cell>
          <cell r="H46">
            <v>5088939</v>
          </cell>
          <cell r="I46">
            <v>1381873</v>
          </cell>
          <cell r="J46">
            <v>7194043</v>
          </cell>
          <cell r="K46">
            <v>6754907</v>
          </cell>
          <cell r="L46">
            <v>33715825</v>
          </cell>
        </row>
        <row r="47">
          <cell r="C47" t="str">
            <v>Professional Fee to Visiting Faculty</v>
          </cell>
          <cell r="D47" t="str">
            <v>STAFF SALARY AND WELFARE</v>
          </cell>
          <cell r="E47" t="str">
            <v>SALARY</v>
          </cell>
          <cell r="F47" t="str">
            <v>SALARY - STAFF SALARY AND WELFARE</v>
          </cell>
          <cell r="G47">
            <v>509320</v>
          </cell>
          <cell r="H47">
            <v>1038509</v>
          </cell>
          <cell r="I47">
            <v>798440</v>
          </cell>
          <cell r="J47">
            <v>1437049</v>
          </cell>
          <cell r="K47">
            <v>1489660</v>
          </cell>
          <cell r="L47">
            <v>5272978</v>
          </cell>
        </row>
        <row r="48">
          <cell r="C48" t="str">
            <v>Reimbursment to faculty</v>
          </cell>
          <cell r="D48" t="str">
            <v>STAFF SALARY AND WELFARE</v>
          </cell>
          <cell r="E48" t="str">
            <v>SALARY</v>
          </cell>
          <cell r="F48" t="str">
            <v>SALARY - STAFF SALARY AND WELFARE</v>
          </cell>
          <cell r="G48">
            <v>2754586</v>
          </cell>
          <cell r="H48">
            <v>791235</v>
          </cell>
          <cell r="I48">
            <v>1075151</v>
          </cell>
          <cell r="J48">
            <v>522000</v>
          </cell>
          <cell r="K48">
            <v>794391</v>
          </cell>
          <cell r="L48">
            <v>5937363</v>
          </cell>
        </row>
        <row r="49">
          <cell r="C49" t="str">
            <v>Staff Welfare</v>
          </cell>
          <cell r="D49" t="str">
            <v>STAFF SALARY AND WELFARE</v>
          </cell>
          <cell r="E49" t="str">
            <v>SALARY</v>
          </cell>
          <cell r="F49" t="str">
            <v>SALARY - STAFF SALARY AND WELFARE</v>
          </cell>
          <cell r="G49">
            <v>1484100</v>
          </cell>
          <cell r="H49">
            <v>266409</v>
          </cell>
          <cell r="I49">
            <v>68164</v>
          </cell>
          <cell r="J49">
            <v>371278</v>
          </cell>
          <cell r="K49">
            <v>465108</v>
          </cell>
          <cell r="L49">
            <v>2655059</v>
          </cell>
        </row>
        <row r="50">
          <cell r="C50" t="str">
            <v>Audit Fees -Statutary Audit</v>
          </cell>
          <cell r="D50" t="str">
            <v>STAFF SALARY AND WELFARE</v>
          </cell>
          <cell r="E50" t="str">
            <v>SALARY</v>
          </cell>
          <cell r="F50" t="str">
            <v>SALARY - STAFF SALARY AND WELFARE</v>
          </cell>
          <cell r="G50">
            <v>188800</v>
          </cell>
          <cell r="H50">
            <v>148680</v>
          </cell>
          <cell r="I50">
            <v>148680</v>
          </cell>
          <cell r="J50">
            <v>77880</v>
          </cell>
          <cell r="K50">
            <v>70800</v>
          </cell>
          <cell r="L50">
            <v>634840</v>
          </cell>
        </row>
        <row r="51">
          <cell r="C51" t="str">
            <v>Legal &amp; Professional Charges</v>
          </cell>
          <cell r="D51" t="str">
            <v>STAFF SALARY AND WELFARE</v>
          </cell>
          <cell r="E51" t="str">
            <v>SALARY</v>
          </cell>
          <cell r="F51" t="str">
            <v>SALARY - STAFF SALARY AND WELFARE</v>
          </cell>
          <cell r="G51">
            <v>21678882</v>
          </cell>
          <cell r="H51">
            <v>17482710</v>
          </cell>
          <cell r="I51">
            <v>4448311</v>
          </cell>
          <cell r="J51">
            <v>946050</v>
          </cell>
          <cell r="K51">
            <v>651900</v>
          </cell>
          <cell r="L51">
            <v>45207853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/>
  <dimension ref="A1:P357"/>
  <sheetViews>
    <sheetView tabSelected="1" zoomScale="110" zoomScaleNormal="110" workbookViewId="0"/>
  </sheetViews>
  <sheetFormatPr defaultRowHeight="15" x14ac:dyDescent="0.25"/>
  <cols>
    <col min="1" max="1" width="7" customWidth="1"/>
    <col min="2" max="2" width="66.85546875" customWidth="1"/>
    <col min="3" max="3" width="49.5703125" bestFit="1" customWidth="1"/>
    <col min="4" max="4" width="17" customWidth="1"/>
    <col min="5" max="5" width="27.28515625" customWidth="1"/>
    <col min="6" max="6" width="27.5703125" customWidth="1"/>
    <col min="7" max="7" width="17.28515625" customWidth="1"/>
    <col min="8" max="8" width="14.7109375" customWidth="1"/>
  </cols>
  <sheetData>
    <row r="1" spans="1:16" s="1" customFormat="1" ht="15.75" x14ac:dyDescent="0.25">
      <c r="A1" s="1" t="s">
        <v>0</v>
      </c>
      <c r="B1" s="2" t="s">
        <v>1</v>
      </c>
    </row>
    <row r="2" spans="1:16" s="1" customFormat="1" ht="22.5" customHeight="1" x14ac:dyDescent="0.2">
      <c r="B2" s="9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6" ht="15.75" x14ac:dyDescent="0.25">
      <c r="A3" s="1" t="s">
        <v>3</v>
      </c>
      <c r="B3" s="2" t="s">
        <v>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1" customHeight="1" x14ac:dyDescent="0.25">
      <c r="A4" s="1"/>
      <c r="B4" s="3" t="s">
        <v>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6" customFormat="1" ht="22.5" customHeight="1" x14ac:dyDescent="0.25">
      <c r="A5" s="4" t="s">
        <v>6</v>
      </c>
      <c r="B5" s="5" t="s">
        <v>7</v>
      </c>
      <c r="C5" s="4"/>
      <c r="D5" s="4"/>
      <c r="E5" s="4"/>
      <c r="F5" s="4"/>
      <c r="G5" s="4"/>
      <c r="H5" s="4"/>
      <c r="I5" s="4"/>
      <c r="J5" s="4"/>
    </row>
    <row r="6" spans="1:16" ht="15.75" x14ac:dyDescent="0.25">
      <c r="B6" s="3" t="s">
        <v>8</v>
      </c>
    </row>
    <row r="8" spans="1:16" x14ac:dyDescent="0.25">
      <c r="C8" s="13" t="s">
        <v>96</v>
      </c>
      <c r="D8" s="11">
        <f>SUM(D10:D357)/100000</f>
        <v>4358.0087018000004</v>
      </c>
      <c r="E8" s="11">
        <f t="shared" ref="E8:H8" si="0">SUM(E10:E357)/100000</f>
        <v>341.97773999999998</v>
      </c>
      <c r="F8" s="11">
        <f t="shared" si="0"/>
        <v>3892.2760736</v>
      </c>
      <c r="G8" s="11">
        <f t="shared" si="0"/>
        <v>7342.9071199999998</v>
      </c>
      <c r="H8" s="11">
        <f t="shared" si="0"/>
        <v>2913.8298199999999</v>
      </c>
    </row>
    <row r="9" spans="1:16" ht="15.75" x14ac:dyDescent="0.25">
      <c r="B9" s="10" t="s">
        <v>16</v>
      </c>
      <c r="C9" s="10"/>
      <c r="D9" s="10"/>
      <c r="E9" s="10"/>
      <c r="F9" s="10"/>
      <c r="G9" s="10"/>
      <c r="H9" s="10"/>
    </row>
    <row r="10" spans="1:16" ht="79.5" customHeight="1" x14ac:dyDescent="0.25">
      <c r="B10" s="7" t="s">
        <v>9</v>
      </c>
      <c r="C10" s="7" t="s">
        <v>10</v>
      </c>
      <c r="D10" s="7" t="s">
        <v>11</v>
      </c>
      <c r="E10" s="7" t="s">
        <v>12</v>
      </c>
      <c r="F10" s="7" t="s">
        <v>13</v>
      </c>
      <c r="G10" s="7" t="s">
        <v>14</v>
      </c>
      <c r="H10" s="7" t="s">
        <v>15</v>
      </c>
    </row>
    <row r="11" spans="1:16" x14ac:dyDescent="0.25">
      <c r="B11" s="8" t="s">
        <v>17</v>
      </c>
      <c r="C11" s="8" t="s">
        <v>21</v>
      </c>
      <c r="D11" s="8">
        <v>0</v>
      </c>
      <c r="E11" s="8"/>
      <c r="F11" s="8"/>
      <c r="G11" s="8"/>
      <c r="H11" s="8"/>
    </row>
    <row r="12" spans="1:16" x14ac:dyDescent="0.25">
      <c r="B12" s="8" t="s">
        <v>18</v>
      </c>
      <c r="C12" s="8" t="s">
        <v>22</v>
      </c>
      <c r="D12" s="8">
        <v>0</v>
      </c>
      <c r="E12" s="8"/>
      <c r="F12" s="8"/>
      <c r="G12" s="8"/>
      <c r="H12" s="8"/>
    </row>
    <row r="13" spans="1:16" x14ac:dyDescent="0.25">
      <c r="B13" s="8" t="s">
        <v>17</v>
      </c>
      <c r="C13" s="8" t="s">
        <v>23</v>
      </c>
      <c r="D13" s="8">
        <v>0</v>
      </c>
      <c r="E13" s="8"/>
      <c r="F13" s="8"/>
      <c r="G13" s="8"/>
      <c r="H13" s="8"/>
    </row>
    <row r="14" spans="1:16" x14ac:dyDescent="0.25">
      <c r="B14" s="8" t="s">
        <v>19</v>
      </c>
      <c r="C14" s="8" t="s">
        <v>24</v>
      </c>
      <c r="D14" s="8">
        <v>34259821</v>
      </c>
      <c r="E14" s="8"/>
      <c r="F14" s="8"/>
      <c r="G14" s="8"/>
      <c r="H14" s="8"/>
    </row>
    <row r="15" spans="1:16" x14ac:dyDescent="0.25">
      <c r="B15" s="8" t="s">
        <v>18</v>
      </c>
      <c r="C15" s="8" t="s">
        <v>25</v>
      </c>
      <c r="D15" s="8">
        <v>64780374</v>
      </c>
      <c r="E15" s="8"/>
      <c r="F15" s="8"/>
      <c r="G15" s="8"/>
      <c r="H15" s="8"/>
    </row>
    <row r="16" spans="1:16" x14ac:dyDescent="0.25">
      <c r="B16" s="8" t="s">
        <v>19</v>
      </c>
      <c r="C16" s="8" t="s">
        <v>26</v>
      </c>
      <c r="D16" s="8">
        <v>813337</v>
      </c>
      <c r="E16" s="8"/>
      <c r="F16" s="8"/>
      <c r="G16" s="8"/>
      <c r="H16" s="8"/>
    </row>
    <row r="17" spans="2:8" x14ac:dyDescent="0.25">
      <c r="B17" s="8" t="s">
        <v>19</v>
      </c>
      <c r="C17" s="8" t="s">
        <v>27</v>
      </c>
      <c r="D17" s="8">
        <v>5392626</v>
      </c>
      <c r="E17" s="8"/>
      <c r="F17" s="8"/>
      <c r="G17" s="8"/>
      <c r="H17" s="8"/>
    </row>
    <row r="18" spans="2:8" x14ac:dyDescent="0.25">
      <c r="B18" s="8" t="s">
        <v>20</v>
      </c>
      <c r="C18" s="8" t="s">
        <v>28</v>
      </c>
      <c r="D18" s="8"/>
      <c r="E18" s="8">
        <v>2076339</v>
      </c>
      <c r="F18" s="8"/>
      <c r="G18" s="8"/>
      <c r="H18" s="8"/>
    </row>
    <row r="19" spans="2:8" x14ac:dyDescent="0.25">
      <c r="B19" s="8" t="s">
        <v>18</v>
      </c>
      <c r="C19" s="8" t="s">
        <v>29</v>
      </c>
      <c r="D19" s="8">
        <v>0</v>
      </c>
      <c r="E19" s="8"/>
      <c r="F19" s="8"/>
      <c r="G19" s="8"/>
      <c r="H19" s="8"/>
    </row>
    <row r="20" spans="2:8" x14ac:dyDescent="0.25">
      <c r="B20" s="8" t="s">
        <v>19</v>
      </c>
      <c r="C20" s="8" t="s">
        <v>30</v>
      </c>
      <c r="D20" s="8">
        <v>5591597</v>
      </c>
      <c r="E20" s="8"/>
      <c r="F20" s="8"/>
      <c r="G20" s="8"/>
      <c r="H20" s="8"/>
    </row>
    <row r="21" spans="2:8" x14ac:dyDescent="0.25">
      <c r="B21" s="8" t="s">
        <v>19</v>
      </c>
      <c r="C21" s="8" t="s">
        <v>31</v>
      </c>
      <c r="D21" s="8">
        <v>0</v>
      </c>
      <c r="E21" s="8"/>
      <c r="F21" s="8"/>
      <c r="G21" s="8"/>
      <c r="H21" s="8"/>
    </row>
    <row r="22" spans="2:8" x14ac:dyDescent="0.25">
      <c r="B22" s="8" t="s">
        <v>19</v>
      </c>
      <c r="C22" s="8" t="s">
        <v>32</v>
      </c>
      <c r="D22" s="8">
        <v>1192566</v>
      </c>
      <c r="E22" s="8"/>
      <c r="F22" s="8"/>
      <c r="G22" s="8"/>
      <c r="H22" s="8"/>
    </row>
    <row r="23" spans="2:8" x14ac:dyDescent="0.25">
      <c r="B23" s="8" t="s">
        <v>17</v>
      </c>
      <c r="C23" s="8" t="s">
        <v>33</v>
      </c>
      <c r="D23" s="8">
        <v>292656</v>
      </c>
      <c r="E23" s="8"/>
      <c r="F23" s="8"/>
      <c r="G23" s="8"/>
      <c r="H23" s="8"/>
    </row>
    <row r="24" spans="2:8" x14ac:dyDescent="0.25">
      <c r="B24" s="8" t="s">
        <v>17</v>
      </c>
      <c r="C24" s="8" t="s">
        <v>23</v>
      </c>
      <c r="D24" s="8">
        <v>0</v>
      </c>
      <c r="E24" s="8"/>
      <c r="F24" s="8"/>
      <c r="G24" s="8"/>
      <c r="H24" s="8"/>
    </row>
    <row r="25" spans="2:8" x14ac:dyDescent="0.25">
      <c r="B25" s="8" t="s">
        <v>18</v>
      </c>
      <c r="C25" s="8" t="s">
        <v>34</v>
      </c>
      <c r="D25" s="8">
        <v>0</v>
      </c>
      <c r="E25" s="8"/>
      <c r="F25" s="8"/>
      <c r="G25" s="8"/>
      <c r="H25" s="8"/>
    </row>
    <row r="26" spans="2:8" x14ac:dyDescent="0.25">
      <c r="B26" s="8" t="s">
        <v>19</v>
      </c>
      <c r="C26" s="8" t="s">
        <v>35</v>
      </c>
      <c r="D26" s="8">
        <v>0</v>
      </c>
      <c r="E26" s="8"/>
      <c r="F26" s="8"/>
      <c r="G26" s="8"/>
      <c r="H26" s="8"/>
    </row>
    <row r="27" spans="2:8" x14ac:dyDescent="0.25">
      <c r="B27" s="8" t="s">
        <v>17</v>
      </c>
      <c r="C27" s="8" t="s">
        <v>36</v>
      </c>
      <c r="D27" s="8">
        <v>552600</v>
      </c>
      <c r="E27" s="8"/>
      <c r="F27" s="8"/>
      <c r="G27" s="8"/>
      <c r="H27" s="8"/>
    </row>
    <row r="28" spans="2:8" x14ac:dyDescent="0.25">
      <c r="B28" s="8" t="s">
        <v>17</v>
      </c>
      <c r="C28" s="8" t="s">
        <v>37</v>
      </c>
      <c r="D28" s="8">
        <v>938150</v>
      </c>
      <c r="E28" s="8"/>
      <c r="F28" s="8"/>
      <c r="G28" s="8"/>
      <c r="H28" s="8"/>
    </row>
    <row r="29" spans="2:8" x14ac:dyDescent="0.25">
      <c r="B29" s="8" t="s">
        <v>19</v>
      </c>
      <c r="C29" s="8" t="s">
        <v>38</v>
      </c>
      <c r="D29" s="8">
        <v>0</v>
      </c>
      <c r="E29" s="8"/>
      <c r="F29" s="8"/>
      <c r="G29" s="8"/>
      <c r="H29" s="8"/>
    </row>
    <row r="30" spans="2:8" x14ac:dyDescent="0.25">
      <c r="B30" s="8" t="s">
        <v>39</v>
      </c>
      <c r="C30" s="8" t="s">
        <v>44</v>
      </c>
      <c r="D30" s="8">
        <f>VLOOKUP($C30, '[1]P&amp;L'!$C:$L, 5, 0)</f>
        <v>70771891</v>
      </c>
      <c r="E30" s="8"/>
      <c r="F30" s="8"/>
      <c r="G30" s="8"/>
      <c r="H30" s="8"/>
    </row>
    <row r="31" spans="2:8" x14ac:dyDescent="0.25">
      <c r="B31" s="8" t="s">
        <v>39</v>
      </c>
      <c r="C31" s="8" t="s">
        <v>45</v>
      </c>
      <c r="D31" s="8">
        <f>VLOOKUP($C31, '[1]P&amp;L'!$C:$L, 5, 0)</f>
        <v>4984577</v>
      </c>
      <c r="E31" s="8"/>
      <c r="F31" s="8"/>
      <c r="G31" s="8"/>
      <c r="H31" s="8"/>
    </row>
    <row r="32" spans="2:8" x14ac:dyDescent="0.25">
      <c r="B32" s="8" t="s">
        <v>39</v>
      </c>
      <c r="C32" s="8" t="s">
        <v>46</v>
      </c>
      <c r="D32" s="8">
        <f>VLOOKUP($C32, '[1]P&amp;L'!$C:$L, 5, 0)</f>
        <v>8370464</v>
      </c>
      <c r="E32" s="8"/>
      <c r="F32" s="8"/>
      <c r="G32" s="8"/>
      <c r="H32" s="8"/>
    </row>
    <row r="33" spans="2:8" x14ac:dyDescent="0.25">
      <c r="B33" s="8" t="s">
        <v>40</v>
      </c>
      <c r="C33" s="8" t="s">
        <v>47</v>
      </c>
      <c r="D33" s="8"/>
      <c r="E33" s="8">
        <f>VLOOKUP($C33, '[1]P&amp;L'!$C:$L, 5, 0)</f>
        <v>1500475</v>
      </c>
      <c r="F33" s="8"/>
      <c r="G33" s="8"/>
      <c r="H33" s="8"/>
    </row>
    <row r="34" spans="2:8" x14ac:dyDescent="0.25">
      <c r="B34" s="8" t="s">
        <v>40</v>
      </c>
      <c r="C34" s="8" t="s">
        <v>48</v>
      </c>
      <c r="D34" s="8"/>
      <c r="E34" s="8">
        <f>VLOOKUP($C34, '[1]P&amp;L'!$C:$L, 5, 0)</f>
        <v>22257</v>
      </c>
      <c r="F34" s="8"/>
      <c r="G34" s="8"/>
      <c r="H34" s="8"/>
    </row>
    <row r="35" spans="2:8" x14ac:dyDescent="0.25">
      <c r="B35" s="8" t="s">
        <v>40</v>
      </c>
      <c r="C35" s="8" t="s">
        <v>49</v>
      </c>
      <c r="D35" s="8"/>
      <c r="E35" s="8">
        <f>VLOOKUP($C35, '[1]P&amp;L'!$C:$L, 5, 0)</f>
        <v>7328076</v>
      </c>
      <c r="F35" s="8"/>
      <c r="G35" s="8"/>
      <c r="H35" s="8"/>
    </row>
    <row r="36" spans="2:8" x14ac:dyDescent="0.25">
      <c r="B36" s="8" t="s">
        <v>41</v>
      </c>
      <c r="C36" s="8" t="s">
        <v>50</v>
      </c>
      <c r="D36" s="8"/>
      <c r="E36" s="8"/>
      <c r="F36" s="8">
        <f>VLOOKUP($C36, '[1]P&amp;L'!$C:$L, 5, 0)</f>
        <v>2601610</v>
      </c>
      <c r="G36" s="8"/>
      <c r="H36" s="8"/>
    </row>
    <row r="37" spans="2:8" x14ac:dyDescent="0.25">
      <c r="B37" s="8" t="s">
        <v>41</v>
      </c>
      <c r="C37" s="8" t="s">
        <v>51</v>
      </c>
      <c r="D37" s="8"/>
      <c r="E37" s="8"/>
      <c r="F37" s="8">
        <f>VLOOKUP($C37, '[1]P&amp;L'!$C:$L, 5, 0)</f>
        <v>251365</v>
      </c>
      <c r="G37" s="8"/>
      <c r="H37" s="8"/>
    </row>
    <row r="38" spans="2:8" x14ac:dyDescent="0.25">
      <c r="B38" s="8" t="s">
        <v>41</v>
      </c>
      <c r="C38" s="8" t="s">
        <v>52</v>
      </c>
      <c r="D38" s="8"/>
      <c r="E38" s="8"/>
      <c r="F38" s="8">
        <f>VLOOKUP($C38, '[1]P&amp;L'!$C:$L, 5, 0)</f>
        <v>595257</v>
      </c>
      <c r="G38" s="8"/>
      <c r="H38" s="8"/>
    </row>
    <row r="39" spans="2:8" x14ac:dyDescent="0.25">
      <c r="B39" s="8" t="s">
        <v>41</v>
      </c>
      <c r="C39" s="8" t="s">
        <v>53</v>
      </c>
      <c r="D39" s="8"/>
      <c r="E39" s="8"/>
      <c r="F39" s="8">
        <f>VLOOKUP($C39, '[1]P&amp;L'!$C:$L, 5, 0)</f>
        <v>0</v>
      </c>
      <c r="G39" s="8"/>
      <c r="H39" s="8"/>
    </row>
    <row r="40" spans="2:8" x14ac:dyDescent="0.25">
      <c r="B40" s="8" t="s">
        <v>41</v>
      </c>
      <c r="C40" s="8" t="s">
        <v>54</v>
      </c>
      <c r="D40" s="8"/>
      <c r="E40" s="8"/>
      <c r="F40" s="8">
        <f>VLOOKUP($C40, '[1]P&amp;L'!$C:$L, 5, 0)</f>
        <v>5982065</v>
      </c>
      <c r="G40" s="8"/>
      <c r="H40" s="8"/>
    </row>
    <row r="41" spans="2:8" x14ac:dyDescent="0.25">
      <c r="B41" s="8" t="s">
        <v>41</v>
      </c>
      <c r="C41" s="8" t="s">
        <v>55</v>
      </c>
      <c r="D41" s="8"/>
      <c r="E41" s="8"/>
      <c r="F41" s="8">
        <f>VLOOKUP($C41, '[1]P&amp;L'!$C:$L, 5, 0)</f>
        <v>1948282</v>
      </c>
      <c r="G41" s="8"/>
      <c r="H41" s="8"/>
    </row>
    <row r="42" spans="2:8" x14ac:dyDescent="0.25">
      <c r="B42" s="8" t="s">
        <v>41</v>
      </c>
      <c r="C42" s="8" t="s">
        <v>56</v>
      </c>
      <c r="D42" s="8"/>
      <c r="E42" s="8"/>
      <c r="F42" s="8">
        <f>VLOOKUP($C42, '[1]P&amp;L'!$C:$L, 5, 0)</f>
        <v>31080</v>
      </c>
      <c r="G42" s="8"/>
      <c r="H42" s="8"/>
    </row>
    <row r="43" spans="2:8" x14ac:dyDescent="0.25">
      <c r="B43" s="8" t="s">
        <v>41</v>
      </c>
      <c r="C43" s="8" t="s">
        <v>57</v>
      </c>
      <c r="D43" s="8"/>
      <c r="E43" s="8"/>
      <c r="F43" s="8">
        <f>VLOOKUP($C43, '[1]P&amp;L'!$C:$L, 5, 0)</f>
        <v>20204759</v>
      </c>
      <c r="G43" s="8"/>
      <c r="H43" s="8"/>
    </row>
    <row r="44" spans="2:8" x14ac:dyDescent="0.25">
      <c r="B44" s="8" t="s">
        <v>41</v>
      </c>
      <c r="C44" s="8" t="s">
        <v>58</v>
      </c>
      <c r="D44" s="8"/>
      <c r="E44" s="8"/>
      <c r="F44" s="8">
        <f>VLOOKUP($C44, '[1]P&amp;L'!$C:$L, 5, 0)</f>
        <v>5699257</v>
      </c>
      <c r="G44" s="8"/>
      <c r="H44" s="8"/>
    </row>
    <row r="45" spans="2:8" x14ac:dyDescent="0.25">
      <c r="B45" s="8" t="s">
        <v>41</v>
      </c>
      <c r="C45" s="8" t="s">
        <v>59</v>
      </c>
      <c r="D45" s="8"/>
      <c r="E45" s="8"/>
      <c r="F45" s="8">
        <f>VLOOKUP($C45, '[1]P&amp;L'!$C:$L, 5, 0)</f>
        <v>8630339</v>
      </c>
      <c r="G45" s="8"/>
      <c r="H45" s="8"/>
    </row>
    <row r="46" spans="2:8" x14ac:dyDescent="0.25">
      <c r="B46" s="8" t="s">
        <v>41</v>
      </c>
      <c r="C46" s="8" t="s">
        <v>60</v>
      </c>
      <c r="D46" s="8"/>
      <c r="E46" s="8"/>
      <c r="F46" s="8">
        <f>VLOOKUP($C46, '[1]P&amp;L'!$C:$L, 5, 0)</f>
        <v>100000</v>
      </c>
      <c r="G46" s="8"/>
      <c r="H46" s="8"/>
    </row>
    <row r="47" spans="2:8" x14ac:dyDescent="0.25">
      <c r="B47" s="8" t="s">
        <v>41</v>
      </c>
      <c r="C47" s="8" t="s">
        <v>61</v>
      </c>
      <c r="D47" s="8"/>
      <c r="E47" s="8"/>
      <c r="F47" s="8">
        <f>VLOOKUP($C47, '[1]P&amp;L'!$C:$L, 5, 0)</f>
        <v>1627772</v>
      </c>
      <c r="G47" s="8"/>
      <c r="H47" s="8"/>
    </row>
    <row r="48" spans="2:8" x14ac:dyDescent="0.25">
      <c r="B48" s="8" t="s">
        <v>41</v>
      </c>
      <c r="C48" s="8" t="s">
        <v>62</v>
      </c>
      <c r="D48" s="8"/>
      <c r="E48" s="8"/>
      <c r="F48" s="8">
        <f>VLOOKUP($C48, '[1]P&amp;L'!$C:$L, 5, 0)</f>
        <v>1162952.2</v>
      </c>
      <c r="G48" s="8"/>
      <c r="H48" s="8"/>
    </row>
    <row r="49" spans="2:8" x14ac:dyDescent="0.25">
      <c r="B49" s="8" t="s">
        <v>41</v>
      </c>
      <c r="C49" s="8" t="s">
        <v>63</v>
      </c>
      <c r="D49" s="8"/>
      <c r="E49" s="8"/>
      <c r="F49" s="8">
        <f>VLOOKUP($C49, '[1]P&amp;L'!$C:$L, 5, 0)</f>
        <v>1699596</v>
      </c>
      <c r="G49" s="8"/>
      <c r="H49" s="8"/>
    </row>
    <row r="50" spans="2:8" x14ac:dyDescent="0.25">
      <c r="B50" s="8" t="s">
        <v>41</v>
      </c>
      <c r="C50" s="8" t="s">
        <v>64</v>
      </c>
      <c r="D50" s="8"/>
      <c r="E50" s="8"/>
      <c r="F50" s="8">
        <f>VLOOKUP($C50, '[1]P&amp;L'!$C:$L, 5, 0)</f>
        <v>7073929</v>
      </c>
      <c r="G50" s="8"/>
      <c r="H50" s="8"/>
    </row>
    <row r="51" spans="2:8" x14ac:dyDescent="0.25">
      <c r="B51" s="8" t="s">
        <v>41</v>
      </c>
      <c r="C51" s="8" t="s">
        <v>65</v>
      </c>
      <c r="D51" s="8"/>
      <c r="E51" s="8"/>
      <c r="F51" s="8">
        <f>VLOOKUP($C51, '[1]P&amp;L'!$C:$L, 5, 0)</f>
        <v>275000</v>
      </c>
      <c r="G51" s="8"/>
      <c r="H51" s="8"/>
    </row>
    <row r="52" spans="2:8" x14ac:dyDescent="0.25">
      <c r="B52" s="8" t="s">
        <v>41</v>
      </c>
      <c r="C52" s="8" t="s">
        <v>66</v>
      </c>
      <c r="D52" s="8"/>
      <c r="E52" s="8"/>
      <c r="F52" s="8">
        <f>VLOOKUP($C52, '[1]P&amp;L'!$C:$L, 5, 0)</f>
        <v>118373506.59999999</v>
      </c>
      <c r="G52" s="8"/>
      <c r="H52" s="8"/>
    </row>
    <row r="53" spans="2:8" x14ac:dyDescent="0.25">
      <c r="B53" s="8" t="s">
        <v>41</v>
      </c>
      <c r="C53" s="8" t="s">
        <v>67</v>
      </c>
      <c r="D53" s="8"/>
      <c r="E53" s="8"/>
      <c r="F53" s="8">
        <f>VLOOKUP($C53, '[1]P&amp;L'!$C:$L, 5, 0)</f>
        <v>2524215</v>
      </c>
      <c r="G53" s="8"/>
      <c r="H53" s="8"/>
    </row>
    <row r="54" spans="2:8" x14ac:dyDescent="0.25">
      <c r="B54" s="8" t="s">
        <v>42</v>
      </c>
      <c r="C54" s="8" t="s">
        <v>68</v>
      </c>
      <c r="D54" s="8"/>
      <c r="E54" s="8"/>
      <c r="F54" s="8"/>
      <c r="G54" s="8"/>
      <c r="H54" s="8">
        <f>VLOOKUP($C54, '[1]P&amp;L'!$C:$L, 5, 0)</f>
        <v>283655</v>
      </c>
    </row>
    <row r="55" spans="2:8" x14ac:dyDescent="0.25">
      <c r="B55" s="8" t="s">
        <v>42</v>
      </c>
      <c r="C55" s="8" t="s">
        <v>69</v>
      </c>
      <c r="D55" s="8"/>
      <c r="E55" s="8"/>
      <c r="F55" s="8"/>
      <c r="G55" s="8"/>
      <c r="H55" s="8">
        <f>VLOOKUP($C55, '[1]P&amp;L'!$C:$L, 5, 0)</f>
        <v>6774309</v>
      </c>
    </row>
    <row r="56" spans="2:8" x14ac:dyDescent="0.25">
      <c r="B56" s="8" t="s">
        <v>42</v>
      </c>
      <c r="C56" s="8" t="s">
        <v>70</v>
      </c>
      <c r="D56" s="8"/>
      <c r="E56" s="8"/>
      <c r="F56" s="8"/>
      <c r="G56" s="8"/>
      <c r="H56" s="8">
        <f>VLOOKUP($C56, '[1]P&amp;L'!$C:$L, 5, 0)</f>
        <v>5231800</v>
      </c>
    </row>
    <row r="57" spans="2:8" x14ac:dyDescent="0.25">
      <c r="B57" s="8" t="s">
        <v>42</v>
      </c>
      <c r="C57" s="8" t="s">
        <v>71</v>
      </c>
      <c r="D57" s="8"/>
      <c r="E57" s="8"/>
      <c r="F57" s="8"/>
      <c r="G57" s="8"/>
      <c r="H57" s="8">
        <f>VLOOKUP($C57, '[1]P&amp;L'!$C:$L, 5, 0)</f>
        <v>0</v>
      </c>
    </row>
    <row r="58" spans="2:8" x14ac:dyDescent="0.25">
      <c r="B58" s="8" t="s">
        <v>42</v>
      </c>
      <c r="C58" s="8" t="s">
        <v>72</v>
      </c>
      <c r="D58" s="8"/>
      <c r="E58" s="8"/>
      <c r="F58" s="8"/>
      <c r="G58" s="8"/>
      <c r="H58" s="8">
        <f>VLOOKUP($C58, '[1]P&amp;L'!$C:$L, 5, 0)</f>
        <v>2148703</v>
      </c>
    </row>
    <row r="59" spans="2:8" x14ac:dyDescent="0.25">
      <c r="B59" s="8" t="s">
        <v>42</v>
      </c>
      <c r="C59" s="8" t="s">
        <v>73</v>
      </c>
      <c r="D59" s="8"/>
      <c r="E59" s="8"/>
      <c r="F59" s="8"/>
      <c r="G59" s="8"/>
      <c r="H59" s="8">
        <f>VLOOKUP($C59, '[1]P&amp;L'!$C:$L, 5, 0)</f>
        <v>1056929</v>
      </c>
    </row>
    <row r="60" spans="2:8" x14ac:dyDescent="0.25">
      <c r="B60" s="8" t="s">
        <v>42</v>
      </c>
      <c r="C60" s="8" t="s">
        <v>74</v>
      </c>
      <c r="D60" s="8"/>
      <c r="E60" s="8"/>
      <c r="F60" s="8"/>
      <c r="G60" s="8"/>
      <c r="H60" s="8">
        <f>VLOOKUP($C60, '[1]P&amp;L'!$C:$L, 5, 0)</f>
        <v>81000</v>
      </c>
    </row>
    <row r="61" spans="2:8" x14ac:dyDescent="0.25">
      <c r="B61" s="8" t="s">
        <v>42</v>
      </c>
      <c r="C61" s="8" t="s">
        <v>75</v>
      </c>
      <c r="D61" s="8"/>
      <c r="E61" s="8"/>
      <c r="F61" s="8"/>
      <c r="G61" s="8"/>
      <c r="H61" s="8">
        <f>VLOOKUP($C61, '[1]P&amp;L'!$C:$L, 5, 0)</f>
        <v>37039</v>
      </c>
    </row>
    <row r="62" spans="2:8" x14ac:dyDescent="0.25">
      <c r="B62" s="8" t="s">
        <v>42</v>
      </c>
      <c r="C62" s="8" t="s">
        <v>76</v>
      </c>
      <c r="D62" s="8"/>
      <c r="E62" s="8"/>
      <c r="F62" s="8"/>
      <c r="G62" s="8"/>
      <c r="H62" s="8">
        <f>VLOOKUP($C62, '[1]P&amp;L'!$C:$L, 5, 0)</f>
        <v>0</v>
      </c>
    </row>
    <row r="63" spans="2:8" x14ac:dyDescent="0.25">
      <c r="B63" s="8" t="s">
        <v>42</v>
      </c>
      <c r="C63" s="8" t="s">
        <v>77</v>
      </c>
      <c r="D63" s="8"/>
      <c r="E63" s="8"/>
      <c r="F63" s="8"/>
      <c r="G63" s="8"/>
      <c r="H63" s="8">
        <f>VLOOKUP($C63, '[1]P&amp;L'!$C:$L, 5, 0)</f>
        <v>0</v>
      </c>
    </row>
    <row r="64" spans="2:8" x14ac:dyDescent="0.25">
      <c r="B64" s="8" t="s">
        <v>42</v>
      </c>
      <c r="C64" s="8" t="s">
        <v>78</v>
      </c>
      <c r="D64" s="8"/>
      <c r="E64" s="8"/>
      <c r="F64" s="8"/>
      <c r="G64" s="8"/>
      <c r="H64" s="8">
        <f>VLOOKUP($C64, '[1]P&amp;L'!$C:$L, 5, 0)</f>
        <v>0</v>
      </c>
    </row>
    <row r="65" spans="2:8" x14ac:dyDescent="0.25">
      <c r="B65" s="8" t="s">
        <v>42</v>
      </c>
      <c r="C65" s="8" t="s">
        <v>79</v>
      </c>
      <c r="D65" s="8"/>
      <c r="E65" s="8"/>
      <c r="F65" s="8"/>
      <c r="G65" s="8"/>
      <c r="H65" s="8">
        <f>VLOOKUP($C65, '[1]P&amp;L'!$C:$L, 5, 0)</f>
        <v>2746492</v>
      </c>
    </row>
    <row r="66" spans="2:8" x14ac:dyDescent="0.25">
      <c r="B66" s="8" t="s">
        <v>43</v>
      </c>
      <c r="C66" s="8" t="s">
        <v>80</v>
      </c>
      <c r="D66" s="8"/>
      <c r="E66" s="8"/>
      <c r="F66" s="8"/>
      <c r="G66" s="8">
        <f>VLOOKUP($C66, '[1]P&amp;L'!$C:$L, 5, 0)</f>
        <v>148322947</v>
      </c>
      <c r="H66" s="8"/>
    </row>
    <row r="67" spans="2:8" x14ac:dyDescent="0.25">
      <c r="B67" s="8" t="s">
        <v>43</v>
      </c>
      <c r="C67" s="8" t="s">
        <v>81</v>
      </c>
      <c r="D67" s="8"/>
      <c r="E67" s="8"/>
      <c r="F67" s="8"/>
      <c r="G67" s="8">
        <f>VLOOKUP($C67, '[1]P&amp;L'!$C:$L, 5, 0)</f>
        <v>0</v>
      </c>
      <c r="H67" s="8"/>
    </row>
    <row r="68" spans="2:8" x14ac:dyDescent="0.25">
      <c r="B68" s="8" t="s">
        <v>43</v>
      </c>
      <c r="C68" s="8" t="s">
        <v>82</v>
      </c>
      <c r="D68" s="8"/>
      <c r="E68" s="8"/>
      <c r="F68" s="8"/>
      <c r="G68" s="8">
        <f>VLOOKUP($C68, '[1]P&amp;L'!$C:$L, 5, 0)</f>
        <v>148470</v>
      </c>
      <c r="H68" s="8"/>
    </row>
    <row r="69" spans="2:8" x14ac:dyDescent="0.25">
      <c r="B69" s="8" t="s">
        <v>43</v>
      </c>
      <c r="C69" s="8" t="s">
        <v>83</v>
      </c>
      <c r="D69" s="8"/>
      <c r="E69" s="8"/>
      <c r="F69" s="8"/>
      <c r="G69" s="8">
        <f>VLOOKUP($C69, '[1]P&amp;L'!$C:$L, 5, 0)</f>
        <v>5151350</v>
      </c>
      <c r="H69" s="8"/>
    </row>
    <row r="70" spans="2:8" x14ac:dyDescent="0.25">
      <c r="B70" s="8" t="s">
        <v>43</v>
      </c>
      <c r="C70" s="8" t="s">
        <v>84</v>
      </c>
      <c r="D70" s="8"/>
      <c r="E70" s="8"/>
      <c r="F70" s="8"/>
      <c r="G70" s="8">
        <f>VLOOKUP($C70, '[1]P&amp;L'!$C:$L, 5, 0)</f>
        <v>11571155</v>
      </c>
      <c r="H70" s="8"/>
    </row>
    <row r="71" spans="2:8" x14ac:dyDescent="0.25">
      <c r="B71" s="8" t="s">
        <v>43</v>
      </c>
      <c r="C71" s="8" t="s">
        <v>85</v>
      </c>
      <c r="D71" s="8"/>
      <c r="E71" s="8"/>
      <c r="F71" s="8"/>
      <c r="G71" s="8">
        <f>VLOOKUP($C71, '[1]P&amp;L'!$C:$L, 5, 0)</f>
        <v>16716793</v>
      </c>
      <c r="H71" s="8"/>
    </row>
    <row r="72" spans="2:8" x14ac:dyDescent="0.25">
      <c r="B72" s="8" t="s">
        <v>43</v>
      </c>
      <c r="C72" s="8" t="s">
        <v>86</v>
      </c>
      <c r="D72" s="8"/>
      <c r="E72" s="8"/>
      <c r="F72" s="8"/>
      <c r="G72" s="8">
        <f>VLOOKUP($C72, '[1]P&amp;L'!$C:$L, 5, 0)</f>
        <v>13296063</v>
      </c>
      <c r="H72" s="8"/>
    </row>
    <row r="73" spans="2:8" x14ac:dyDescent="0.25">
      <c r="B73" s="8" t="s">
        <v>43</v>
      </c>
      <c r="C73" s="8" t="s">
        <v>87</v>
      </c>
      <c r="D73" s="8"/>
      <c r="E73" s="8"/>
      <c r="F73" s="8"/>
      <c r="G73" s="8">
        <f>VLOOKUP($C73, '[1]P&amp;L'!$C:$L, 5, 0)</f>
        <v>509320</v>
      </c>
      <c r="H73" s="8"/>
    </row>
    <row r="74" spans="2:8" x14ac:dyDescent="0.25">
      <c r="B74" s="8" t="s">
        <v>43</v>
      </c>
      <c r="C74" s="8" t="s">
        <v>88</v>
      </c>
      <c r="D74" s="8"/>
      <c r="E74" s="8"/>
      <c r="F74" s="8"/>
      <c r="G74" s="8">
        <f>VLOOKUP($C74, '[1]P&amp;L'!$C:$L, 5, 0)</f>
        <v>2754586</v>
      </c>
      <c r="H74" s="8"/>
    </row>
    <row r="75" spans="2:8" x14ac:dyDescent="0.25">
      <c r="B75" s="8" t="s">
        <v>43</v>
      </c>
      <c r="C75" s="8" t="s">
        <v>89</v>
      </c>
      <c r="D75" s="8"/>
      <c r="E75" s="8"/>
      <c r="F75" s="8"/>
      <c r="G75" s="8">
        <f>VLOOKUP($C75, '[1]P&amp;L'!$C:$L, 5, 0)</f>
        <v>1484100</v>
      </c>
      <c r="H75" s="8"/>
    </row>
    <row r="76" spans="2:8" x14ac:dyDescent="0.25">
      <c r="B76" s="8" t="s">
        <v>43</v>
      </c>
      <c r="C76" s="8" t="s">
        <v>90</v>
      </c>
      <c r="D76" s="8"/>
      <c r="E76" s="8"/>
      <c r="F76" s="8"/>
      <c r="G76" s="8">
        <f>VLOOKUP($C76, '[1]P&amp;L'!$C:$L, 5, 0)</f>
        <v>188800</v>
      </c>
      <c r="H76" s="8"/>
    </row>
    <row r="77" spans="2:8" x14ac:dyDescent="0.25">
      <c r="B77" s="8" t="s">
        <v>43</v>
      </c>
      <c r="C77" s="8" t="s">
        <v>91</v>
      </c>
      <c r="D77" s="8"/>
      <c r="E77" s="8"/>
      <c r="F77" s="8"/>
      <c r="G77" s="8">
        <f>VLOOKUP($C77, '[1]P&amp;L'!$C:$L, 5, 0)</f>
        <v>21678882</v>
      </c>
      <c r="H77" s="8"/>
    </row>
    <row r="78" spans="2:8" x14ac:dyDescent="0.25">
      <c r="B78" s="8"/>
      <c r="C78" s="8"/>
      <c r="D78" s="8"/>
      <c r="E78" s="8"/>
      <c r="F78" s="8"/>
      <c r="G78" s="8"/>
      <c r="H78" s="8"/>
    </row>
    <row r="79" spans="2:8" ht="15.75" x14ac:dyDescent="0.25">
      <c r="B79" s="12" t="s">
        <v>92</v>
      </c>
      <c r="C79" s="12"/>
      <c r="D79" s="12"/>
      <c r="E79" s="12"/>
      <c r="F79" s="12"/>
      <c r="G79" s="12"/>
      <c r="H79" s="12"/>
    </row>
    <row r="80" spans="2:8" ht="75" x14ac:dyDescent="0.25">
      <c r="B80" s="7" t="s">
        <v>9</v>
      </c>
      <c r="C80" s="7" t="s">
        <v>10</v>
      </c>
      <c r="D80" s="7" t="s">
        <v>11</v>
      </c>
      <c r="E80" s="7" t="s">
        <v>12</v>
      </c>
      <c r="F80" s="7" t="s">
        <v>13</v>
      </c>
      <c r="G80" s="7" t="s">
        <v>14</v>
      </c>
      <c r="H80" s="7" t="s">
        <v>15</v>
      </c>
    </row>
    <row r="81" spans="2:8" x14ac:dyDescent="0.25">
      <c r="B81" s="8" t="s">
        <v>17</v>
      </c>
      <c r="C81" s="8" t="s">
        <v>21</v>
      </c>
      <c r="D81" s="8">
        <v>0</v>
      </c>
      <c r="E81" s="8"/>
      <c r="F81" s="8"/>
      <c r="G81" s="8"/>
      <c r="H81" s="8"/>
    </row>
    <row r="82" spans="2:8" x14ac:dyDescent="0.25">
      <c r="B82" s="8" t="s">
        <v>18</v>
      </c>
      <c r="C82" s="8" t="s">
        <v>22</v>
      </c>
      <c r="D82" s="8">
        <v>0</v>
      </c>
      <c r="E82" s="8"/>
      <c r="F82" s="8"/>
      <c r="G82" s="8"/>
      <c r="H82" s="8"/>
    </row>
    <row r="83" spans="2:8" x14ac:dyDescent="0.25">
      <c r="B83" s="8" t="s">
        <v>17</v>
      </c>
      <c r="C83" s="8" t="s">
        <v>23</v>
      </c>
      <c r="D83" s="8">
        <v>0</v>
      </c>
      <c r="E83" s="8"/>
      <c r="F83" s="8"/>
      <c r="G83" s="8"/>
      <c r="H83" s="8"/>
    </row>
    <row r="84" spans="2:8" x14ac:dyDescent="0.25">
      <c r="B84" s="8" t="s">
        <v>19</v>
      </c>
      <c r="C84" s="8" t="s">
        <v>24</v>
      </c>
      <c r="D84" s="8">
        <v>12144922</v>
      </c>
      <c r="E84" s="8"/>
      <c r="F84" s="8"/>
      <c r="G84" s="8"/>
      <c r="H84" s="8"/>
    </row>
    <row r="85" spans="2:8" x14ac:dyDescent="0.25">
      <c r="B85" s="8" t="s">
        <v>18</v>
      </c>
      <c r="C85" s="8" t="s">
        <v>25</v>
      </c>
      <c r="D85" s="8">
        <v>6633972</v>
      </c>
      <c r="E85" s="8"/>
      <c r="F85" s="8"/>
      <c r="G85" s="8"/>
      <c r="H85" s="8"/>
    </row>
    <row r="86" spans="2:8" x14ac:dyDescent="0.25">
      <c r="B86" s="8" t="s">
        <v>19</v>
      </c>
      <c r="C86" s="8" t="s">
        <v>26</v>
      </c>
      <c r="D86" s="8">
        <v>634306</v>
      </c>
      <c r="E86" s="8"/>
      <c r="F86" s="8"/>
      <c r="G86" s="8"/>
      <c r="H86" s="8"/>
    </row>
    <row r="87" spans="2:8" x14ac:dyDescent="0.25">
      <c r="B87" s="8" t="s">
        <v>19</v>
      </c>
      <c r="C87" s="8" t="s">
        <v>27</v>
      </c>
      <c r="D87" s="8">
        <v>5497926</v>
      </c>
      <c r="E87" s="8"/>
      <c r="F87" s="8"/>
      <c r="G87" s="8"/>
      <c r="H87" s="8"/>
    </row>
    <row r="88" spans="2:8" x14ac:dyDescent="0.25">
      <c r="B88" s="8" t="s">
        <v>20</v>
      </c>
      <c r="C88" s="8" t="s">
        <v>28</v>
      </c>
      <c r="D88" s="8"/>
      <c r="E88" s="8">
        <v>2160817</v>
      </c>
      <c r="F88" s="8"/>
      <c r="G88" s="8"/>
      <c r="H88" s="8"/>
    </row>
    <row r="89" spans="2:8" x14ac:dyDescent="0.25">
      <c r="B89" s="8" t="s">
        <v>18</v>
      </c>
      <c r="C89" s="8" t="s">
        <v>29</v>
      </c>
      <c r="D89" s="8">
        <v>0</v>
      </c>
      <c r="E89" s="8"/>
      <c r="F89" s="8"/>
      <c r="G89" s="8"/>
      <c r="H89" s="8"/>
    </row>
    <row r="90" spans="2:8" x14ac:dyDescent="0.25">
      <c r="B90" s="8" t="s">
        <v>19</v>
      </c>
      <c r="C90" s="8" t="s">
        <v>30</v>
      </c>
      <c r="D90" s="8">
        <v>3870700</v>
      </c>
      <c r="E90" s="8"/>
      <c r="F90" s="8"/>
      <c r="G90" s="8"/>
      <c r="H90" s="8"/>
    </row>
    <row r="91" spans="2:8" x14ac:dyDescent="0.25">
      <c r="B91" s="8" t="s">
        <v>19</v>
      </c>
      <c r="C91" s="8" t="s">
        <v>31</v>
      </c>
      <c r="D91" s="8">
        <v>0</v>
      </c>
      <c r="E91" s="8"/>
      <c r="F91" s="8"/>
      <c r="G91" s="8"/>
      <c r="H91" s="8"/>
    </row>
    <row r="92" spans="2:8" x14ac:dyDescent="0.25">
      <c r="B92" s="8" t="s">
        <v>19</v>
      </c>
      <c r="C92" s="8" t="s">
        <v>32</v>
      </c>
      <c r="D92" s="8">
        <v>1284265</v>
      </c>
      <c r="E92" s="8"/>
      <c r="F92" s="8"/>
      <c r="G92" s="8"/>
      <c r="H92" s="8"/>
    </row>
    <row r="93" spans="2:8" x14ac:dyDescent="0.25">
      <c r="B93" s="8" t="s">
        <v>17</v>
      </c>
      <c r="C93" s="8" t="s">
        <v>33</v>
      </c>
      <c r="D93" s="8">
        <v>0</v>
      </c>
      <c r="E93" s="8"/>
      <c r="F93" s="8"/>
      <c r="G93" s="8"/>
      <c r="H93" s="8"/>
    </row>
    <row r="94" spans="2:8" x14ac:dyDescent="0.25">
      <c r="B94" s="8" t="s">
        <v>17</v>
      </c>
      <c r="C94" s="8" t="s">
        <v>23</v>
      </c>
      <c r="D94" s="8">
        <v>0</v>
      </c>
      <c r="E94" s="8"/>
      <c r="F94" s="8"/>
      <c r="G94" s="8"/>
      <c r="H94" s="8"/>
    </row>
    <row r="95" spans="2:8" x14ac:dyDescent="0.25">
      <c r="B95" s="8" t="s">
        <v>18</v>
      </c>
      <c r="C95" s="8" t="s">
        <v>34</v>
      </c>
      <c r="D95" s="8">
        <v>0</v>
      </c>
      <c r="E95" s="8"/>
      <c r="F95" s="8"/>
      <c r="G95" s="8"/>
      <c r="H95" s="8"/>
    </row>
    <row r="96" spans="2:8" x14ac:dyDescent="0.25">
      <c r="B96" s="8" t="s">
        <v>19</v>
      </c>
      <c r="C96" s="8" t="s">
        <v>35</v>
      </c>
      <c r="D96" s="8">
        <v>0</v>
      </c>
      <c r="E96" s="8"/>
      <c r="F96" s="8"/>
      <c r="G96" s="8"/>
      <c r="H96" s="8"/>
    </row>
    <row r="97" spans="2:8" x14ac:dyDescent="0.25">
      <c r="B97" s="8" t="s">
        <v>17</v>
      </c>
      <c r="C97" s="8" t="s">
        <v>36</v>
      </c>
      <c r="D97" s="8">
        <v>215981</v>
      </c>
      <c r="E97" s="8"/>
      <c r="F97" s="8"/>
      <c r="G97" s="8"/>
      <c r="H97" s="8"/>
    </row>
    <row r="98" spans="2:8" x14ac:dyDescent="0.25">
      <c r="B98" s="8" t="s">
        <v>17</v>
      </c>
      <c r="C98" s="8" t="s">
        <v>37</v>
      </c>
      <c r="D98" s="8">
        <v>0</v>
      </c>
      <c r="E98" s="8"/>
      <c r="F98" s="8"/>
      <c r="G98" s="8"/>
      <c r="H98" s="8"/>
    </row>
    <row r="99" spans="2:8" x14ac:dyDescent="0.25">
      <c r="B99" s="8" t="s">
        <v>19</v>
      </c>
      <c r="C99" s="8" t="s">
        <v>38</v>
      </c>
      <c r="D99" s="8">
        <v>359843</v>
      </c>
      <c r="E99" s="8"/>
      <c r="F99" s="8"/>
      <c r="G99" s="8"/>
      <c r="H99" s="8"/>
    </row>
    <row r="100" spans="2:8" x14ac:dyDescent="0.25">
      <c r="B100" s="8" t="s">
        <v>39</v>
      </c>
      <c r="C100" s="8" t="s">
        <v>44</v>
      </c>
      <c r="D100" s="8">
        <f>VLOOKUP($C100, '[1]P&amp;L'!$C:$L, 6, 0)</f>
        <v>55951789</v>
      </c>
      <c r="E100" s="8"/>
      <c r="F100" s="8"/>
      <c r="G100" s="8"/>
      <c r="H100" s="8"/>
    </row>
    <row r="101" spans="2:8" x14ac:dyDescent="0.25">
      <c r="B101" s="8" t="s">
        <v>39</v>
      </c>
      <c r="C101" s="8" t="s">
        <v>45</v>
      </c>
      <c r="D101" s="8">
        <f>VLOOKUP($C101, '[1]P&amp;L'!$C:$L, 6, 0)</f>
        <v>654961</v>
      </c>
      <c r="E101" s="8"/>
      <c r="F101" s="8"/>
      <c r="G101" s="8"/>
      <c r="H101" s="8"/>
    </row>
    <row r="102" spans="2:8" x14ac:dyDescent="0.25">
      <c r="B102" s="8" t="s">
        <v>39</v>
      </c>
      <c r="C102" s="8" t="s">
        <v>46</v>
      </c>
      <c r="D102" s="8">
        <f>VLOOKUP($C102, '[1]P&amp;L'!$C:$L, 6, 0)</f>
        <v>0</v>
      </c>
      <c r="E102" s="8"/>
      <c r="F102" s="8"/>
      <c r="G102" s="8"/>
      <c r="H102" s="8"/>
    </row>
    <row r="103" spans="2:8" x14ac:dyDescent="0.25">
      <c r="B103" s="8" t="s">
        <v>40</v>
      </c>
      <c r="C103" s="8" t="s">
        <v>47</v>
      </c>
      <c r="D103" s="8"/>
      <c r="E103" s="8">
        <f>VLOOKUP($C103, '[1]P&amp;L'!$C:$L, 6, 0)</f>
        <v>2535643</v>
      </c>
      <c r="F103" s="8"/>
      <c r="G103" s="8"/>
      <c r="H103" s="8"/>
    </row>
    <row r="104" spans="2:8" x14ac:dyDescent="0.25">
      <c r="B104" s="8" t="s">
        <v>40</v>
      </c>
      <c r="C104" s="8" t="s">
        <v>48</v>
      </c>
      <c r="D104" s="8"/>
      <c r="E104" s="8">
        <f>VLOOKUP($C104, '[1]P&amp;L'!$C:$L, 6, 0)</f>
        <v>12110</v>
      </c>
      <c r="F104" s="8"/>
      <c r="G104" s="8"/>
      <c r="H104" s="8"/>
    </row>
    <row r="105" spans="2:8" x14ac:dyDescent="0.25">
      <c r="B105" s="8" t="s">
        <v>40</v>
      </c>
      <c r="C105" s="8" t="s">
        <v>49</v>
      </c>
      <c r="D105" s="8"/>
      <c r="E105" s="8">
        <f>VLOOKUP($C105, '[1]P&amp;L'!$C:$L, 6, 0)</f>
        <v>3155915</v>
      </c>
      <c r="F105" s="8"/>
      <c r="G105" s="8"/>
      <c r="H105" s="8"/>
    </row>
    <row r="106" spans="2:8" x14ac:dyDescent="0.25">
      <c r="B106" s="8" t="s">
        <v>41</v>
      </c>
      <c r="C106" s="8" t="s">
        <v>50</v>
      </c>
      <c r="D106" s="8"/>
      <c r="E106" s="8"/>
      <c r="F106" s="8">
        <f>VLOOKUP($C106, '[1]P&amp;L'!$C:$L, 6, 0)</f>
        <v>731762</v>
      </c>
      <c r="G106" s="8"/>
      <c r="H106" s="8"/>
    </row>
    <row r="107" spans="2:8" x14ac:dyDescent="0.25">
      <c r="B107" s="8" t="s">
        <v>41</v>
      </c>
      <c r="C107" s="8" t="s">
        <v>51</v>
      </c>
      <c r="D107" s="8"/>
      <c r="E107" s="8"/>
      <c r="F107" s="8">
        <f>VLOOKUP($C107, '[1]P&amp;L'!$C:$L, 6, 0)</f>
        <v>25631</v>
      </c>
      <c r="G107" s="8"/>
      <c r="H107" s="8"/>
    </row>
    <row r="108" spans="2:8" x14ac:dyDescent="0.25">
      <c r="B108" s="8" t="s">
        <v>41</v>
      </c>
      <c r="C108" s="8" t="s">
        <v>52</v>
      </c>
      <c r="D108" s="8"/>
      <c r="E108" s="8"/>
      <c r="F108" s="8">
        <f>VLOOKUP($C108, '[1]P&amp;L'!$C:$L, 6, 0)</f>
        <v>531290</v>
      </c>
      <c r="G108" s="8"/>
      <c r="H108" s="8"/>
    </row>
    <row r="109" spans="2:8" x14ac:dyDescent="0.25">
      <c r="B109" s="8" t="s">
        <v>41</v>
      </c>
      <c r="C109" s="8" t="s">
        <v>53</v>
      </c>
      <c r="D109" s="8"/>
      <c r="E109" s="8"/>
      <c r="F109" s="8">
        <f>VLOOKUP($C109, '[1]P&amp;L'!$C:$L, 6, 0)</f>
        <v>9829400</v>
      </c>
      <c r="G109" s="8"/>
      <c r="H109" s="8"/>
    </row>
    <row r="110" spans="2:8" x14ac:dyDescent="0.25">
      <c r="B110" s="8" t="s">
        <v>41</v>
      </c>
      <c r="C110" s="8" t="s">
        <v>54</v>
      </c>
      <c r="D110" s="8"/>
      <c r="E110" s="8"/>
      <c r="F110" s="8">
        <f>VLOOKUP($C110, '[1]P&amp;L'!$C:$L, 6, 0)</f>
        <v>625616</v>
      </c>
      <c r="G110" s="8"/>
      <c r="H110" s="8"/>
    </row>
    <row r="111" spans="2:8" x14ac:dyDescent="0.25">
      <c r="B111" s="8" t="s">
        <v>41</v>
      </c>
      <c r="C111" s="8" t="s">
        <v>55</v>
      </c>
      <c r="D111" s="8"/>
      <c r="E111" s="8"/>
      <c r="F111" s="8">
        <f>VLOOKUP($C111, '[1]P&amp;L'!$C:$L, 6, 0)</f>
        <v>739007</v>
      </c>
      <c r="G111" s="8"/>
      <c r="H111" s="8"/>
    </row>
    <row r="112" spans="2:8" x14ac:dyDescent="0.25">
      <c r="B112" s="8" t="s">
        <v>41</v>
      </c>
      <c r="C112" s="8" t="s">
        <v>56</v>
      </c>
      <c r="D112" s="8"/>
      <c r="E112" s="8"/>
      <c r="F112" s="8">
        <f>VLOOKUP($C112, '[1]P&amp;L'!$C:$L, 6, 0)</f>
        <v>26457</v>
      </c>
      <c r="G112" s="8"/>
      <c r="H112" s="8"/>
    </row>
    <row r="113" spans="2:8" x14ac:dyDescent="0.25">
      <c r="B113" s="8" t="s">
        <v>41</v>
      </c>
      <c r="C113" s="8" t="s">
        <v>57</v>
      </c>
      <c r="D113" s="8"/>
      <c r="E113" s="8"/>
      <c r="F113" s="8">
        <f>VLOOKUP($C113, '[1]P&amp;L'!$C:$L, 6, 0)</f>
        <v>19349632</v>
      </c>
      <c r="G113" s="8"/>
      <c r="H113" s="8"/>
    </row>
    <row r="114" spans="2:8" x14ac:dyDescent="0.25">
      <c r="B114" s="8" t="s">
        <v>41</v>
      </c>
      <c r="C114" s="8" t="s">
        <v>58</v>
      </c>
      <c r="D114" s="8"/>
      <c r="E114" s="8"/>
      <c r="F114" s="8">
        <f>VLOOKUP($C114, '[1]P&amp;L'!$C:$L, 6, 0)</f>
        <v>3892851.9999999995</v>
      </c>
      <c r="G114" s="8"/>
      <c r="H114" s="8"/>
    </row>
    <row r="115" spans="2:8" x14ac:dyDescent="0.25">
      <c r="B115" s="8" t="s">
        <v>41</v>
      </c>
      <c r="C115" s="8" t="s">
        <v>59</v>
      </c>
      <c r="D115" s="8"/>
      <c r="E115" s="8"/>
      <c r="F115" s="8">
        <f>VLOOKUP($C115, '[1]P&amp;L'!$C:$L, 6, 0)</f>
        <v>4610855</v>
      </c>
      <c r="G115" s="8"/>
      <c r="H115" s="8"/>
    </row>
    <row r="116" spans="2:8" x14ac:dyDescent="0.25">
      <c r="B116" s="8" t="s">
        <v>41</v>
      </c>
      <c r="C116" s="8" t="s">
        <v>60</v>
      </c>
      <c r="D116" s="8"/>
      <c r="E116" s="8"/>
      <c r="F116" s="8">
        <f>VLOOKUP($C116, '[1]P&amp;L'!$C:$L, 6, 0)</f>
        <v>100000</v>
      </c>
      <c r="G116" s="8"/>
      <c r="H116" s="8"/>
    </row>
    <row r="117" spans="2:8" x14ac:dyDescent="0.25">
      <c r="B117" s="8" t="s">
        <v>41</v>
      </c>
      <c r="C117" s="8" t="s">
        <v>61</v>
      </c>
      <c r="D117" s="8"/>
      <c r="E117" s="8"/>
      <c r="F117" s="8">
        <f>VLOOKUP($C117, '[1]P&amp;L'!$C:$L, 6, 0)</f>
        <v>1197063</v>
      </c>
      <c r="G117" s="8"/>
      <c r="H117" s="8"/>
    </row>
    <row r="118" spans="2:8" x14ac:dyDescent="0.25">
      <c r="B118" s="8" t="s">
        <v>41</v>
      </c>
      <c r="C118" s="8" t="s">
        <v>62</v>
      </c>
      <c r="D118" s="8"/>
      <c r="E118" s="8"/>
      <c r="F118" s="8">
        <f>VLOOKUP($C118, '[1]P&amp;L'!$C:$L, 6, 0)</f>
        <v>307216</v>
      </c>
      <c r="G118" s="8"/>
      <c r="H118" s="8"/>
    </row>
    <row r="119" spans="2:8" x14ac:dyDescent="0.25">
      <c r="B119" s="8" t="s">
        <v>41</v>
      </c>
      <c r="C119" s="8" t="s">
        <v>63</v>
      </c>
      <c r="D119" s="8"/>
      <c r="E119" s="8"/>
      <c r="F119" s="8">
        <f>VLOOKUP($C119, '[1]P&amp;L'!$C:$L, 6, 0)</f>
        <v>1391202</v>
      </c>
      <c r="G119" s="8"/>
      <c r="H119" s="8"/>
    </row>
    <row r="120" spans="2:8" x14ac:dyDescent="0.25">
      <c r="B120" s="8" t="s">
        <v>41</v>
      </c>
      <c r="C120" s="8" t="s">
        <v>64</v>
      </c>
      <c r="D120" s="8"/>
      <c r="E120" s="8"/>
      <c r="F120" s="8">
        <f>VLOOKUP($C120, '[1]P&amp;L'!$C:$L, 6, 0)</f>
        <v>1302377</v>
      </c>
      <c r="G120" s="8"/>
      <c r="H120" s="8"/>
    </row>
    <row r="121" spans="2:8" x14ac:dyDescent="0.25">
      <c r="B121" s="8" t="s">
        <v>41</v>
      </c>
      <c r="C121" s="8" t="s">
        <v>65</v>
      </c>
      <c r="D121" s="8"/>
      <c r="E121" s="8"/>
      <c r="F121" s="8">
        <f>VLOOKUP($C121, '[1]P&amp;L'!$C:$L, 6, 0)</f>
        <v>250000</v>
      </c>
      <c r="G121" s="8"/>
      <c r="H121" s="8"/>
    </row>
    <row r="122" spans="2:8" x14ac:dyDescent="0.25">
      <c r="B122" s="8" t="s">
        <v>41</v>
      </c>
      <c r="C122" s="8" t="s">
        <v>66</v>
      </c>
      <c r="D122" s="8"/>
      <c r="E122" s="8"/>
      <c r="F122" s="8">
        <f>VLOOKUP($C122, '[1]P&amp;L'!$C:$L, 6, 0)</f>
        <v>41482075</v>
      </c>
      <c r="G122" s="8"/>
      <c r="H122" s="8"/>
    </row>
    <row r="123" spans="2:8" x14ac:dyDescent="0.25">
      <c r="B123" s="8" t="s">
        <v>41</v>
      </c>
      <c r="C123" s="8" t="s">
        <v>67</v>
      </c>
      <c r="D123" s="8"/>
      <c r="E123" s="8"/>
      <c r="F123" s="8">
        <f>VLOOKUP($C123, '[1]P&amp;L'!$C:$L, 6, 0)</f>
        <v>1964278</v>
      </c>
      <c r="G123" s="8"/>
      <c r="H123" s="8"/>
    </row>
    <row r="124" spans="2:8" x14ac:dyDescent="0.25">
      <c r="B124" s="8" t="s">
        <v>42</v>
      </c>
      <c r="C124" s="8" t="s">
        <v>68</v>
      </c>
      <c r="D124" s="8"/>
      <c r="E124" s="8"/>
      <c r="F124" s="8"/>
      <c r="G124" s="8"/>
      <c r="H124" s="8">
        <f>VLOOKUP($C124, '[1]P&amp;L'!$C:$L, 6, 0)</f>
        <v>414917</v>
      </c>
    </row>
    <row r="125" spans="2:8" x14ac:dyDescent="0.25">
      <c r="B125" s="8" t="s">
        <v>42</v>
      </c>
      <c r="C125" s="8" t="s">
        <v>69</v>
      </c>
      <c r="D125" s="8"/>
      <c r="E125" s="8"/>
      <c r="F125" s="8"/>
      <c r="G125" s="8"/>
      <c r="H125" s="8">
        <f>VLOOKUP($C125, '[1]P&amp;L'!$C:$L, 6, 0)</f>
        <v>1082543</v>
      </c>
    </row>
    <row r="126" spans="2:8" x14ac:dyDescent="0.25">
      <c r="B126" s="8" t="s">
        <v>42</v>
      </c>
      <c r="C126" s="8" t="s">
        <v>70</v>
      </c>
      <c r="D126" s="8"/>
      <c r="E126" s="8"/>
      <c r="F126" s="8"/>
      <c r="G126" s="8"/>
      <c r="H126" s="8">
        <f>VLOOKUP($C126, '[1]P&amp;L'!$C:$L, 6, 0)</f>
        <v>9599500</v>
      </c>
    </row>
    <row r="127" spans="2:8" x14ac:dyDescent="0.25">
      <c r="B127" s="8" t="s">
        <v>42</v>
      </c>
      <c r="C127" s="8" t="s">
        <v>71</v>
      </c>
      <c r="D127" s="8"/>
      <c r="E127" s="8"/>
      <c r="F127" s="8"/>
      <c r="G127" s="8"/>
      <c r="H127" s="8">
        <f>VLOOKUP($C127, '[1]P&amp;L'!$C:$L, 6, 0)</f>
        <v>317500</v>
      </c>
    </row>
    <row r="128" spans="2:8" x14ac:dyDescent="0.25">
      <c r="B128" s="8" t="s">
        <v>42</v>
      </c>
      <c r="C128" s="8" t="s">
        <v>72</v>
      </c>
      <c r="D128" s="8"/>
      <c r="E128" s="8"/>
      <c r="F128" s="8"/>
      <c r="G128" s="8"/>
      <c r="H128" s="8">
        <f>VLOOKUP($C128, '[1]P&amp;L'!$C:$L, 6, 0)</f>
        <v>0</v>
      </c>
    </row>
    <row r="129" spans="2:8" x14ac:dyDescent="0.25">
      <c r="B129" s="8" t="s">
        <v>42</v>
      </c>
      <c r="C129" s="8" t="s">
        <v>73</v>
      </c>
      <c r="D129" s="8"/>
      <c r="E129" s="8"/>
      <c r="F129" s="8"/>
      <c r="G129" s="8"/>
      <c r="H129" s="8">
        <f>VLOOKUP($C129, '[1]P&amp;L'!$C:$L, 6, 0)</f>
        <v>303670</v>
      </c>
    </row>
    <row r="130" spans="2:8" x14ac:dyDescent="0.25">
      <c r="B130" s="8" t="s">
        <v>42</v>
      </c>
      <c r="C130" s="8" t="s">
        <v>74</v>
      </c>
      <c r="D130" s="8"/>
      <c r="E130" s="8"/>
      <c r="F130" s="8"/>
      <c r="G130" s="8"/>
      <c r="H130" s="8">
        <f>VLOOKUP($C130, '[1]P&amp;L'!$C:$L, 6, 0)</f>
        <v>938410</v>
      </c>
    </row>
    <row r="131" spans="2:8" x14ac:dyDescent="0.25">
      <c r="B131" s="8" t="s">
        <v>42</v>
      </c>
      <c r="C131" s="8" t="s">
        <v>75</v>
      </c>
      <c r="D131" s="8"/>
      <c r="E131" s="8"/>
      <c r="F131" s="8"/>
      <c r="G131" s="8"/>
      <c r="H131" s="8">
        <f>VLOOKUP($C131, '[1]P&amp;L'!$C:$L, 6, 0)</f>
        <v>37409</v>
      </c>
    </row>
    <row r="132" spans="2:8" x14ac:dyDescent="0.25">
      <c r="B132" s="8" t="s">
        <v>42</v>
      </c>
      <c r="C132" s="8" t="s">
        <v>76</v>
      </c>
      <c r="D132" s="8"/>
      <c r="E132" s="8"/>
      <c r="F132" s="8"/>
      <c r="G132" s="8"/>
      <c r="H132" s="8">
        <f>VLOOKUP($C132, '[1]P&amp;L'!$C:$L, 6, 0)</f>
        <v>0</v>
      </c>
    </row>
    <row r="133" spans="2:8" x14ac:dyDescent="0.25">
      <c r="B133" s="8" t="s">
        <v>42</v>
      </c>
      <c r="C133" s="8" t="s">
        <v>77</v>
      </c>
      <c r="D133" s="8"/>
      <c r="E133" s="8"/>
      <c r="F133" s="8"/>
      <c r="G133" s="8"/>
      <c r="H133" s="8">
        <f>VLOOKUP($C133, '[1]P&amp;L'!$C:$L, 6, 0)</f>
        <v>0</v>
      </c>
    </row>
    <row r="134" spans="2:8" x14ac:dyDescent="0.25">
      <c r="B134" s="8" t="s">
        <v>42</v>
      </c>
      <c r="C134" s="8" t="s">
        <v>78</v>
      </c>
      <c r="D134" s="8"/>
      <c r="E134" s="8"/>
      <c r="F134" s="8"/>
      <c r="G134" s="8"/>
      <c r="H134" s="8">
        <f>VLOOKUP($C134, '[1]P&amp;L'!$C:$L, 6, 0)</f>
        <v>0</v>
      </c>
    </row>
    <row r="135" spans="2:8" x14ac:dyDescent="0.25">
      <c r="B135" s="8" t="s">
        <v>42</v>
      </c>
      <c r="C135" s="8" t="s">
        <v>79</v>
      </c>
      <c r="D135" s="8"/>
      <c r="E135" s="8"/>
      <c r="F135" s="8"/>
      <c r="G135" s="8"/>
      <c r="H135" s="8">
        <f>VLOOKUP($C135, '[1]P&amp;L'!$C:$L, 6, 0)</f>
        <v>1708423</v>
      </c>
    </row>
    <row r="136" spans="2:8" x14ac:dyDescent="0.25">
      <c r="B136" s="8" t="s">
        <v>43</v>
      </c>
      <c r="C136" s="8" t="s">
        <v>80</v>
      </c>
      <c r="D136" s="8"/>
      <c r="E136" s="8"/>
      <c r="F136" s="8"/>
      <c r="G136" s="8">
        <f>VLOOKUP($C136, '[1]P&amp;L'!$C:$L, 6, 0)</f>
        <v>109699776</v>
      </c>
      <c r="H136" s="8"/>
    </row>
    <row r="137" spans="2:8" x14ac:dyDescent="0.25">
      <c r="B137" s="8" t="s">
        <v>43</v>
      </c>
      <c r="C137" s="8" t="s">
        <v>81</v>
      </c>
      <c r="D137" s="8"/>
      <c r="E137" s="8"/>
      <c r="F137" s="8"/>
      <c r="G137" s="8">
        <f>VLOOKUP($C137, '[1]P&amp;L'!$C:$L, 6, 0)</f>
        <v>0</v>
      </c>
      <c r="H137" s="8"/>
    </row>
    <row r="138" spans="2:8" x14ac:dyDescent="0.25">
      <c r="B138" s="8" t="s">
        <v>43</v>
      </c>
      <c r="C138" s="8" t="s">
        <v>82</v>
      </c>
      <c r="D138" s="8"/>
      <c r="E138" s="8"/>
      <c r="F138" s="8"/>
      <c r="G138" s="8">
        <f>VLOOKUP($C138, '[1]P&amp;L'!$C:$L, 6, 0)</f>
        <v>29075</v>
      </c>
      <c r="H138" s="8"/>
    </row>
    <row r="139" spans="2:8" x14ac:dyDescent="0.25">
      <c r="B139" s="8" t="s">
        <v>43</v>
      </c>
      <c r="C139" s="8" t="s">
        <v>83</v>
      </c>
      <c r="D139" s="8"/>
      <c r="E139" s="8"/>
      <c r="F139" s="8"/>
      <c r="G139" s="8">
        <f>VLOOKUP($C139, '[1]P&amp;L'!$C:$L, 6, 0)</f>
        <v>4884270</v>
      </c>
      <c r="H139" s="8"/>
    </row>
    <row r="140" spans="2:8" x14ac:dyDescent="0.25">
      <c r="B140" s="8" t="s">
        <v>43</v>
      </c>
      <c r="C140" s="8" t="s">
        <v>84</v>
      </c>
      <c r="D140" s="8"/>
      <c r="E140" s="8"/>
      <c r="F140" s="8"/>
      <c r="G140" s="8">
        <f>VLOOKUP($C140, '[1]P&amp;L'!$C:$L, 6, 0)</f>
        <v>8690839</v>
      </c>
      <c r="H140" s="8"/>
    </row>
    <row r="141" spans="2:8" x14ac:dyDescent="0.25">
      <c r="B141" s="8" t="s">
        <v>43</v>
      </c>
      <c r="C141" s="8" t="s">
        <v>85</v>
      </c>
      <c r="D141" s="8"/>
      <c r="E141" s="8"/>
      <c r="F141" s="8"/>
      <c r="G141" s="8">
        <f>VLOOKUP($C141, '[1]P&amp;L'!$C:$L, 6, 0)</f>
        <v>10533041</v>
      </c>
      <c r="H141" s="8"/>
    </row>
    <row r="142" spans="2:8" x14ac:dyDescent="0.25">
      <c r="B142" s="8" t="s">
        <v>43</v>
      </c>
      <c r="C142" s="8" t="s">
        <v>86</v>
      </c>
      <c r="D142" s="8"/>
      <c r="E142" s="8"/>
      <c r="F142" s="8"/>
      <c r="G142" s="8">
        <f>VLOOKUP($C142, '[1]P&amp;L'!$C:$L, 6, 0)</f>
        <v>5088939</v>
      </c>
      <c r="H142" s="8"/>
    </row>
    <row r="143" spans="2:8" x14ac:dyDescent="0.25">
      <c r="B143" s="8" t="s">
        <v>43</v>
      </c>
      <c r="C143" s="8" t="s">
        <v>87</v>
      </c>
      <c r="D143" s="8"/>
      <c r="E143" s="8"/>
      <c r="F143" s="8"/>
      <c r="G143" s="8">
        <f>VLOOKUP($C143, '[1]P&amp;L'!$C:$L, 6, 0)</f>
        <v>1038509</v>
      </c>
      <c r="H143" s="8"/>
    </row>
    <row r="144" spans="2:8" x14ac:dyDescent="0.25">
      <c r="B144" s="8" t="s">
        <v>43</v>
      </c>
      <c r="C144" s="8" t="s">
        <v>88</v>
      </c>
      <c r="D144" s="8"/>
      <c r="E144" s="8"/>
      <c r="F144" s="8"/>
      <c r="G144" s="8">
        <f>VLOOKUP($C144, '[1]P&amp;L'!$C:$L, 6, 0)</f>
        <v>791235</v>
      </c>
      <c r="H144" s="8"/>
    </row>
    <row r="145" spans="2:8" x14ac:dyDescent="0.25">
      <c r="B145" s="8" t="s">
        <v>43</v>
      </c>
      <c r="C145" s="8" t="s">
        <v>89</v>
      </c>
      <c r="D145" s="8"/>
      <c r="E145" s="8"/>
      <c r="F145" s="8"/>
      <c r="G145" s="8">
        <f>VLOOKUP($C145, '[1]P&amp;L'!$C:$L, 6, 0)</f>
        <v>266409</v>
      </c>
      <c r="H145" s="8"/>
    </row>
    <row r="146" spans="2:8" x14ac:dyDescent="0.25">
      <c r="B146" s="8" t="s">
        <v>43</v>
      </c>
      <c r="C146" s="8" t="s">
        <v>90</v>
      </c>
      <c r="D146" s="8"/>
      <c r="E146" s="8"/>
      <c r="F146" s="8"/>
      <c r="G146" s="8">
        <f>VLOOKUP($C146, '[1]P&amp;L'!$C:$L, 6, 0)</f>
        <v>148680</v>
      </c>
      <c r="H146" s="8"/>
    </row>
    <row r="147" spans="2:8" x14ac:dyDescent="0.25">
      <c r="B147" s="8" t="s">
        <v>43</v>
      </c>
      <c r="C147" s="8" t="s">
        <v>91</v>
      </c>
      <c r="D147" s="8"/>
      <c r="E147" s="8"/>
      <c r="F147" s="8"/>
      <c r="G147" s="8">
        <f>VLOOKUP($C147, '[1]P&amp;L'!$C:$L, 6, 0)</f>
        <v>17482710</v>
      </c>
      <c r="H147" s="8"/>
    </row>
    <row r="148" spans="2:8" x14ac:dyDescent="0.25">
      <c r="B148" s="8"/>
      <c r="C148" s="8"/>
      <c r="D148" s="8"/>
      <c r="E148" s="8"/>
      <c r="F148" s="8"/>
      <c r="G148" s="8"/>
      <c r="H148" s="8"/>
    </row>
    <row r="149" spans="2:8" ht="15.75" x14ac:dyDescent="0.25">
      <c r="B149" s="12" t="s">
        <v>93</v>
      </c>
      <c r="C149" s="12"/>
      <c r="D149" s="12"/>
      <c r="E149" s="12"/>
      <c r="F149" s="12"/>
      <c r="G149" s="12"/>
      <c r="H149" s="12"/>
    </row>
    <row r="150" spans="2:8" ht="75" x14ac:dyDescent="0.25">
      <c r="B150" s="7" t="s">
        <v>9</v>
      </c>
      <c r="C150" s="7" t="s">
        <v>10</v>
      </c>
      <c r="D150" s="7" t="s">
        <v>11</v>
      </c>
      <c r="E150" s="7" t="s">
        <v>12</v>
      </c>
      <c r="F150" s="7" t="s">
        <v>13</v>
      </c>
      <c r="G150" s="7" t="s">
        <v>14</v>
      </c>
      <c r="H150" s="7" t="s">
        <v>15</v>
      </c>
    </row>
    <row r="151" spans="2:8" x14ac:dyDescent="0.25">
      <c r="B151" s="8" t="s">
        <v>17</v>
      </c>
      <c r="C151" s="8" t="s">
        <v>21</v>
      </c>
      <c r="D151" s="8">
        <v>0</v>
      </c>
      <c r="E151" s="8"/>
      <c r="F151" s="8"/>
      <c r="G151" s="8"/>
      <c r="H151" s="8"/>
    </row>
    <row r="152" spans="2:8" x14ac:dyDescent="0.25">
      <c r="B152" s="8" t="s">
        <v>18</v>
      </c>
      <c r="C152" s="8" t="s">
        <v>22</v>
      </c>
      <c r="D152" s="8">
        <v>0</v>
      </c>
      <c r="E152" s="8"/>
      <c r="F152" s="8"/>
      <c r="G152" s="8"/>
      <c r="H152" s="8"/>
    </row>
    <row r="153" spans="2:8" x14ac:dyDescent="0.25">
      <c r="B153" s="8" t="s">
        <v>17</v>
      </c>
      <c r="C153" s="8" t="s">
        <v>23</v>
      </c>
      <c r="D153" s="8">
        <v>0</v>
      </c>
      <c r="E153" s="8"/>
      <c r="F153" s="8"/>
      <c r="G153" s="8"/>
      <c r="H153" s="8"/>
    </row>
    <row r="154" spans="2:8" x14ac:dyDescent="0.25">
      <c r="B154" s="8" t="s">
        <v>19</v>
      </c>
      <c r="C154" s="8" t="s">
        <v>24</v>
      </c>
      <c r="D154" s="8">
        <v>6722582</v>
      </c>
      <c r="E154" s="8"/>
      <c r="F154" s="8"/>
      <c r="G154" s="8"/>
      <c r="H154" s="8"/>
    </row>
    <row r="155" spans="2:8" x14ac:dyDescent="0.25">
      <c r="B155" s="8" t="s">
        <v>18</v>
      </c>
      <c r="C155" s="8" t="s">
        <v>25</v>
      </c>
      <c r="D155" s="8">
        <v>21388569</v>
      </c>
      <c r="E155" s="8"/>
      <c r="F155" s="8"/>
      <c r="G155" s="8"/>
      <c r="H155" s="8"/>
    </row>
    <row r="156" spans="2:8" x14ac:dyDescent="0.25">
      <c r="B156" s="8" t="s">
        <v>19</v>
      </c>
      <c r="C156" s="8" t="s">
        <v>26</v>
      </c>
      <c r="D156" s="8">
        <v>2592719</v>
      </c>
      <c r="E156" s="8"/>
      <c r="F156" s="8"/>
      <c r="G156" s="8"/>
      <c r="H156" s="8"/>
    </row>
    <row r="157" spans="2:8" x14ac:dyDescent="0.25">
      <c r="B157" s="8" t="s">
        <v>19</v>
      </c>
      <c r="C157" s="8" t="s">
        <v>27</v>
      </c>
      <c r="D157" s="8">
        <v>5969118</v>
      </c>
      <c r="E157" s="8"/>
      <c r="F157" s="8"/>
      <c r="G157" s="8"/>
      <c r="H157" s="8"/>
    </row>
    <row r="158" spans="2:8" x14ac:dyDescent="0.25">
      <c r="B158" s="8" t="s">
        <v>20</v>
      </c>
      <c r="C158" s="8" t="s">
        <v>28</v>
      </c>
      <c r="D158" s="8"/>
      <c r="E158" s="8">
        <v>5040230</v>
      </c>
      <c r="F158" s="8"/>
      <c r="G158" s="8"/>
      <c r="H158" s="8"/>
    </row>
    <row r="159" spans="2:8" x14ac:dyDescent="0.25">
      <c r="B159" s="8" t="s">
        <v>18</v>
      </c>
      <c r="C159" s="8" t="s">
        <v>29</v>
      </c>
      <c r="D159" s="8">
        <v>0</v>
      </c>
      <c r="E159" s="8"/>
      <c r="F159" s="8"/>
      <c r="G159" s="8"/>
      <c r="H159" s="8"/>
    </row>
    <row r="160" spans="2:8" x14ac:dyDescent="0.25">
      <c r="B160" s="8" t="s">
        <v>19</v>
      </c>
      <c r="C160" s="8" t="s">
        <v>30</v>
      </c>
      <c r="D160" s="8">
        <v>1584425</v>
      </c>
      <c r="E160" s="8"/>
      <c r="F160" s="8"/>
      <c r="G160" s="8"/>
      <c r="H160" s="8"/>
    </row>
    <row r="161" spans="2:8" x14ac:dyDescent="0.25">
      <c r="B161" s="8" t="s">
        <v>19</v>
      </c>
      <c r="C161" s="8" t="s">
        <v>31</v>
      </c>
      <c r="D161" s="8">
        <v>0</v>
      </c>
      <c r="E161" s="8"/>
      <c r="F161" s="8"/>
      <c r="G161" s="8"/>
      <c r="H161" s="8"/>
    </row>
    <row r="162" spans="2:8" x14ac:dyDescent="0.25">
      <c r="B162" s="8" t="s">
        <v>19</v>
      </c>
      <c r="C162" s="8" t="s">
        <v>32</v>
      </c>
      <c r="D162" s="8">
        <v>224200</v>
      </c>
      <c r="E162" s="8"/>
      <c r="F162" s="8"/>
      <c r="G162" s="8"/>
      <c r="H162" s="8"/>
    </row>
    <row r="163" spans="2:8" x14ac:dyDescent="0.25">
      <c r="B163" s="8" t="s">
        <v>17</v>
      </c>
      <c r="C163" s="8" t="s">
        <v>33</v>
      </c>
      <c r="D163" s="8">
        <v>0</v>
      </c>
      <c r="E163" s="8"/>
      <c r="F163" s="8"/>
      <c r="G163" s="8"/>
      <c r="H163" s="8"/>
    </row>
    <row r="164" spans="2:8" x14ac:dyDescent="0.25">
      <c r="B164" s="8" t="s">
        <v>17</v>
      </c>
      <c r="C164" s="8" t="s">
        <v>23</v>
      </c>
      <c r="D164" s="8">
        <v>0</v>
      </c>
      <c r="E164" s="8"/>
      <c r="F164" s="8"/>
      <c r="G164" s="8"/>
      <c r="H164" s="8"/>
    </row>
    <row r="165" spans="2:8" x14ac:dyDescent="0.25">
      <c r="B165" s="8" t="s">
        <v>18</v>
      </c>
      <c r="C165" s="8" t="s">
        <v>34</v>
      </c>
      <c r="D165" s="8">
        <v>0</v>
      </c>
      <c r="E165" s="8"/>
      <c r="F165" s="8"/>
      <c r="G165" s="8"/>
      <c r="H165" s="8"/>
    </row>
    <row r="166" spans="2:8" x14ac:dyDescent="0.25">
      <c r="B166" s="8" t="s">
        <v>19</v>
      </c>
      <c r="C166" s="8" t="s">
        <v>35</v>
      </c>
      <c r="D166" s="8">
        <v>2135005</v>
      </c>
      <c r="E166" s="8"/>
      <c r="F166" s="8"/>
      <c r="G166" s="8"/>
      <c r="H166" s="8"/>
    </row>
    <row r="167" spans="2:8" x14ac:dyDescent="0.25">
      <c r="B167" s="8" t="s">
        <v>17</v>
      </c>
      <c r="C167" s="8" t="s">
        <v>36</v>
      </c>
      <c r="D167" s="8">
        <v>1860736</v>
      </c>
      <c r="E167" s="8"/>
      <c r="F167" s="8"/>
      <c r="G167" s="8"/>
      <c r="H167" s="8"/>
    </row>
    <row r="168" spans="2:8" x14ac:dyDescent="0.25">
      <c r="B168" s="8" t="s">
        <v>17</v>
      </c>
      <c r="C168" s="8" t="s">
        <v>37</v>
      </c>
      <c r="D168" s="8">
        <v>926300</v>
      </c>
      <c r="E168" s="8"/>
      <c r="F168" s="8"/>
      <c r="G168" s="8"/>
      <c r="H168" s="8"/>
    </row>
    <row r="169" spans="2:8" x14ac:dyDescent="0.25">
      <c r="B169" s="8" t="s">
        <v>19</v>
      </c>
      <c r="C169" s="8" t="s">
        <v>38</v>
      </c>
      <c r="D169" s="8"/>
      <c r="E169" s="8"/>
      <c r="F169" s="8"/>
      <c r="G169" s="8"/>
      <c r="H169" s="8"/>
    </row>
    <row r="170" spans="2:8" x14ac:dyDescent="0.25">
      <c r="B170" s="8" t="s">
        <v>39</v>
      </c>
      <c r="C170" s="8" t="s">
        <v>44</v>
      </c>
      <c r="D170" s="8">
        <f>VLOOKUP($C170, '[1]P&amp;L'!$C:$L, 7, 0)</f>
        <v>27994428.000000004</v>
      </c>
      <c r="E170" s="8"/>
      <c r="F170" s="8"/>
      <c r="G170" s="8"/>
      <c r="H170" s="8"/>
    </row>
    <row r="171" spans="2:8" x14ac:dyDescent="0.25">
      <c r="B171" s="8" t="s">
        <v>39</v>
      </c>
      <c r="C171" s="8" t="s">
        <v>45</v>
      </c>
      <c r="D171" s="8">
        <f>VLOOKUP($C171, '[1]P&amp;L'!$C:$L, 7, 0)</f>
        <v>0</v>
      </c>
      <c r="E171" s="8"/>
      <c r="F171" s="8"/>
      <c r="G171" s="8"/>
      <c r="H171" s="8"/>
    </row>
    <row r="172" spans="2:8" x14ac:dyDescent="0.25">
      <c r="B172" s="8" t="s">
        <v>39</v>
      </c>
      <c r="C172" s="8" t="s">
        <v>46</v>
      </c>
      <c r="D172" s="8">
        <f>VLOOKUP($C172, '[1]P&amp;L'!$C:$L, 7, 0)</f>
        <v>0</v>
      </c>
      <c r="E172" s="8"/>
      <c r="F172" s="8"/>
      <c r="G172" s="8"/>
      <c r="H172" s="8"/>
    </row>
    <row r="173" spans="2:8" x14ac:dyDescent="0.25">
      <c r="B173" s="8" t="s">
        <v>40</v>
      </c>
      <c r="C173" s="8" t="s">
        <v>47</v>
      </c>
      <c r="D173" s="8"/>
      <c r="E173" s="8">
        <f>VLOOKUP($C173, '[1]P&amp;L'!$C:$L, 7, 0)</f>
        <v>671326</v>
      </c>
      <c r="F173" s="8"/>
      <c r="G173" s="8"/>
      <c r="H173" s="8"/>
    </row>
    <row r="174" spans="2:8" x14ac:dyDescent="0.25">
      <c r="B174" s="8" t="s">
        <v>40</v>
      </c>
      <c r="C174" s="8" t="s">
        <v>48</v>
      </c>
      <c r="D174" s="8"/>
      <c r="E174" s="8">
        <f>VLOOKUP($C174, '[1]P&amp;L'!$C:$L, 7, 0)</f>
        <v>0</v>
      </c>
      <c r="F174" s="8"/>
      <c r="G174" s="8"/>
      <c r="H174" s="8"/>
    </row>
    <row r="175" spans="2:8" x14ac:dyDescent="0.25">
      <c r="B175" s="8" t="s">
        <v>40</v>
      </c>
      <c r="C175" s="8" t="s">
        <v>49</v>
      </c>
      <c r="D175" s="8"/>
      <c r="E175" s="8">
        <f>VLOOKUP($C175, '[1]P&amp;L'!$C:$L, 7, 0)</f>
        <v>2514585</v>
      </c>
      <c r="F175" s="8"/>
      <c r="G175" s="8"/>
      <c r="H175" s="8"/>
    </row>
    <row r="176" spans="2:8" x14ac:dyDescent="0.25">
      <c r="B176" s="8" t="s">
        <v>41</v>
      </c>
      <c r="C176" s="8" t="s">
        <v>50</v>
      </c>
      <c r="D176" s="8"/>
      <c r="E176" s="8"/>
      <c r="F176" s="8">
        <f>VLOOKUP($C176, '[1]P&amp;L'!$C:$L, 7, 0)</f>
        <v>186399</v>
      </c>
      <c r="G176" s="8"/>
      <c r="H176" s="8"/>
    </row>
    <row r="177" spans="2:8" x14ac:dyDescent="0.25">
      <c r="B177" s="8" t="s">
        <v>41</v>
      </c>
      <c r="C177" s="8" t="s">
        <v>51</v>
      </c>
      <c r="D177" s="8"/>
      <c r="E177" s="8"/>
      <c r="F177" s="8">
        <f>VLOOKUP($C177, '[1]P&amp;L'!$C:$L, 7, 0)</f>
        <v>0</v>
      </c>
      <c r="G177" s="8"/>
      <c r="H177" s="8"/>
    </row>
    <row r="178" spans="2:8" x14ac:dyDescent="0.25">
      <c r="B178" s="8" t="s">
        <v>41</v>
      </c>
      <c r="C178" s="8" t="s">
        <v>52</v>
      </c>
      <c r="D178" s="8"/>
      <c r="E178" s="8"/>
      <c r="F178" s="8">
        <f>VLOOKUP($C178, '[1]P&amp;L'!$C:$L, 7, 0)</f>
        <v>10700</v>
      </c>
      <c r="G178" s="8"/>
      <c r="H178" s="8"/>
    </row>
    <row r="179" spans="2:8" x14ac:dyDescent="0.25">
      <c r="B179" s="8" t="s">
        <v>41</v>
      </c>
      <c r="C179" s="8" t="s">
        <v>53</v>
      </c>
      <c r="D179" s="8"/>
      <c r="E179" s="8"/>
      <c r="F179" s="8">
        <f>VLOOKUP($C179, '[1]P&amp;L'!$C:$L, 7, 0)</f>
        <v>9687800</v>
      </c>
      <c r="G179" s="8"/>
      <c r="H179" s="8"/>
    </row>
    <row r="180" spans="2:8" x14ac:dyDescent="0.25">
      <c r="B180" s="8" t="s">
        <v>41</v>
      </c>
      <c r="C180" s="8" t="s">
        <v>54</v>
      </c>
      <c r="D180" s="8"/>
      <c r="E180" s="8"/>
      <c r="F180" s="8">
        <f>VLOOKUP($C180, '[1]P&amp;L'!$C:$L, 7, 0)</f>
        <v>246501.6</v>
      </c>
      <c r="G180" s="8"/>
      <c r="H180" s="8"/>
    </row>
    <row r="181" spans="2:8" x14ac:dyDescent="0.25">
      <c r="B181" s="8" t="s">
        <v>41</v>
      </c>
      <c r="C181" s="8" t="s">
        <v>55</v>
      </c>
      <c r="D181" s="8"/>
      <c r="E181" s="8"/>
      <c r="F181" s="8">
        <f>VLOOKUP($C181, '[1]P&amp;L'!$C:$L, 7, 0)</f>
        <v>364253</v>
      </c>
      <c r="G181" s="8"/>
      <c r="H181" s="8"/>
    </row>
    <row r="182" spans="2:8" x14ac:dyDescent="0.25">
      <c r="B182" s="8" t="s">
        <v>41</v>
      </c>
      <c r="C182" s="8" t="s">
        <v>56</v>
      </c>
      <c r="D182" s="8"/>
      <c r="E182" s="8"/>
      <c r="F182" s="8">
        <f>VLOOKUP($C182, '[1]P&amp;L'!$C:$L, 7, 0)</f>
        <v>10036</v>
      </c>
      <c r="G182" s="8"/>
      <c r="H182" s="8"/>
    </row>
    <row r="183" spans="2:8" x14ac:dyDescent="0.25">
      <c r="B183" s="8" t="s">
        <v>41</v>
      </c>
      <c r="C183" s="8" t="s">
        <v>57</v>
      </c>
      <c r="D183" s="8"/>
      <c r="E183" s="8"/>
      <c r="F183" s="8">
        <f>VLOOKUP($C183, '[1]P&amp;L'!$C:$L, 7, 0)</f>
        <v>6213490</v>
      </c>
      <c r="G183" s="8"/>
      <c r="H183" s="8"/>
    </row>
    <row r="184" spans="2:8" x14ac:dyDescent="0.25">
      <c r="B184" s="8" t="s">
        <v>41</v>
      </c>
      <c r="C184" s="8" t="s">
        <v>58</v>
      </c>
      <c r="D184" s="8"/>
      <c r="E184" s="8"/>
      <c r="F184" s="8">
        <f>VLOOKUP($C184, '[1]P&amp;L'!$C:$L, 7, 0)</f>
        <v>4240680</v>
      </c>
      <c r="G184" s="8"/>
      <c r="H184" s="8"/>
    </row>
    <row r="185" spans="2:8" x14ac:dyDescent="0.25">
      <c r="B185" s="8" t="s">
        <v>41</v>
      </c>
      <c r="C185" s="8" t="s">
        <v>59</v>
      </c>
      <c r="D185" s="8"/>
      <c r="E185" s="8"/>
      <c r="F185" s="8">
        <f>VLOOKUP($C185, '[1]P&amp;L'!$C:$L, 7, 0)</f>
        <v>1040145.9999999999</v>
      </c>
      <c r="G185" s="8"/>
      <c r="H185" s="8"/>
    </row>
    <row r="186" spans="2:8" x14ac:dyDescent="0.25">
      <c r="B186" s="8" t="s">
        <v>41</v>
      </c>
      <c r="C186" s="8" t="s">
        <v>60</v>
      </c>
      <c r="D186" s="8"/>
      <c r="E186" s="8"/>
      <c r="F186" s="8">
        <f>VLOOKUP($C186, '[1]P&amp;L'!$C:$L, 7, 0)</f>
        <v>100000</v>
      </c>
      <c r="G186" s="8"/>
      <c r="H186" s="8"/>
    </row>
    <row r="187" spans="2:8" x14ac:dyDescent="0.25">
      <c r="B187" s="8" t="s">
        <v>41</v>
      </c>
      <c r="C187" s="8" t="s">
        <v>61</v>
      </c>
      <c r="D187" s="8"/>
      <c r="E187" s="8"/>
      <c r="F187" s="8">
        <f>VLOOKUP($C187, '[1]P&amp;L'!$C:$L, 7, 0)</f>
        <v>1114799</v>
      </c>
      <c r="G187" s="8"/>
      <c r="H187" s="8"/>
    </row>
    <row r="188" spans="2:8" x14ac:dyDescent="0.25">
      <c r="B188" s="8" t="s">
        <v>41</v>
      </c>
      <c r="C188" s="8" t="s">
        <v>62</v>
      </c>
      <c r="D188" s="8"/>
      <c r="E188" s="8"/>
      <c r="F188" s="8">
        <f>VLOOKUP($C188, '[1]P&amp;L'!$C:$L, 7, 0)</f>
        <v>307145.45</v>
      </c>
      <c r="G188" s="8"/>
      <c r="H188" s="8"/>
    </row>
    <row r="189" spans="2:8" x14ac:dyDescent="0.25">
      <c r="B189" s="8" t="s">
        <v>41</v>
      </c>
      <c r="C189" s="8" t="s">
        <v>63</v>
      </c>
      <c r="D189" s="8"/>
      <c r="E189" s="8"/>
      <c r="F189" s="8">
        <f>VLOOKUP($C189, '[1]P&amp;L'!$C:$L, 7, 0)</f>
        <v>487320.89999999997</v>
      </c>
      <c r="G189" s="8"/>
      <c r="H189" s="8"/>
    </row>
    <row r="190" spans="2:8" x14ac:dyDescent="0.25">
      <c r="B190" s="8" t="s">
        <v>41</v>
      </c>
      <c r="C190" s="8" t="s">
        <v>64</v>
      </c>
      <c r="D190" s="8"/>
      <c r="E190" s="8"/>
      <c r="F190" s="8">
        <f>VLOOKUP($C190, '[1]P&amp;L'!$C:$L, 7, 0)</f>
        <v>207432.00000000003</v>
      </c>
      <c r="G190" s="8"/>
      <c r="H190" s="8"/>
    </row>
    <row r="191" spans="2:8" x14ac:dyDescent="0.25">
      <c r="B191" s="8" t="s">
        <v>41</v>
      </c>
      <c r="C191" s="8" t="s">
        <v>65</v>
      </c>
      <c r="D191" s="8"/>
      <c r="E191" s="8"/>
      <c r="F191" s="8">
        <f>VLOOKUP($C191, '[1]P&amp;L'!$C:$L, 7, 0)</f>
        <v>250000</v>
      </c>
      <c r="G191" s="8"/>
      <c r="H191" s="8"/>
    </row>
    <row r="192" spans="2:8" x14ac:dyDescent="0.25">
      <c r="B192" s="8" t="s">
        <v>41</v>
      </c>
      <c r="C192" s="8" t="s">
        <v>66</v>
      </c>
      <c r="D192" s="8"/>
      <c r="E192" s="8"/>
      <c r="F192" s="8">
        <f>VLOOKUP($C192, '[1]P&amp;L'!$C:$L, 7, 0)</f>
        <v>14145717.000000002</v>
      </c>
      <c r="G192" s="8"/>
      <c r="H192" s="8"/>
    </row>
    <row r="193" spans="2:8" x14ac:dyDescent="0.25">
      <c r="B193" s="8" t="s">
        <v>41</v>
      </c>
      <c r="C193" s="8" t="s">
        <v>67</v>
      </c>
      <c r="D193" s="8"/>
      <c r="E193" s="8"/>
      <c r="F193" s="8">
        <f>VLOOKUP($C193, '[1]P&amp;L'!$C:$L, 7, 0)</f>
        <v>1339946</v>
      </c>
      <c r="G193" s="8"/>
      <c r="H193" s="8"/>
    </row>
    <row r="194" spans="2:8" x14ac:dyDescent="0.25">
      <c r="B194" s="8" t="s">
        <v>42</v>
      </c>
      <c r="C194" s="8" t="s">
        <v>68</v>
      </c>
      <c r="D194" s="8"/>
      <c r="E194" s="8"/>
      <c r="F194" s="8"/>
      <c r="G194" s="8"/>
      <c r="H194" s="8">
        <f>VLOOKUP($C194, '[1]P&amp;L'!$C:$L, 7, 0)</f>
        <v>540353</v>
      </c>
    </row>
    <row r="195" spans="2:8" x14ac:dyDescent="0.25">
      <c r="B195" s="8" t="s">
        <v>42</v>
      </c>
      <c r="C195" s="8" t="s">
        <v>69</v>
      </c>
      <c r="D195" s="8"/>
      <c r="E195" s="8"/>
      <c r="F195" s="8"/>
      <c r="G195" s="8"/>
      <c r="H195" s="8">
        <f>VLOOKUP($C195, '[1]P&amp;L'!$C:$L, 7, 0)</f>
        <v>91903</v>
      </c>
    </row>
    <row r="196" spans="2:8" x14ac:dyDescent="0.25">
      <c r="B196" s="8" t="s">
        <v>42</v>
      </c>
      <c r="C196" s="8" t="s">
        <v>70</v>
      </c>
      <c r="D196" s="8"/>
      <c r="E196" s="8"/>
      <c r="F196" s="8"/>
      <c r="G196" s="8"/>
      <c r="H196" s="8">
        <f>VLOOKUP($C196, '[1]P&amp;L'!$C:$L, 7, 0)</f>
        <v>2025000</v>
      </c>
    </row>
    <row r="197" spans="2:8" x14ac:dyDescent="0.25">
      <c r="B197" s="8" t="s">
        <v>42</v>
      </c>
      <c r="C197" s="8" t="s">
        <v>71</v>
      </c>
      <c r="D197" s="8"/>
      <c r="E197" s="8"/>
      <c r="F197" s="8"/>
      <c r="G197" s="8"/>
      <c r="H197" s="8">
        <f>VLOOKUP($C197, '[1]P&amp;L'!$C:$L, 7, 0)</f>
        <v>21552</v>
      </c>
    </row>
    <row r="198" spans="2:8" x14ac:dyDescent="0.25">
      <c r="B198" s="8" t="s">
        <v>42</v>
      </c>
      <c r="C198" s="8" t="s">
        <v>72</v>
      </c>
      <c r="D198" s="8"/>
      <c r="E198" s="8"/>
      <c r="F198" s="8"/>
      <c r="G198" s="8"/>
      <c r="H198" s="8">
        <f>VLOOKUP($C198, '[1]P&amp;L'!$C:$L, 7, 0)</f>
        <v>0</v>
      </c>
    </row>
    <row r="199" spans="2:8" x14ac:dyDescent="0.25">
      <c r="B199" s="8" t="s">
        <v>42</v>
      </c>
      <c r="C199" s="8" t="s">
        <v>73</v>
      </c>
      <c r="D199" s="8"/>
      <c r="E199" s="8"/>
      <c r="F199" s="8"/>
      <c r="G199" s="8"/>
      <c r="H199" s="8">
        <f>VLOOKUP($C199, '[1]P&amp;L'!$C:$L, 7, 0)</f>
        <v>342392</v>
      </c>
    </row>
    <row r="200" spans="2:8" x14ac:dyDescent="0.25">
      <c r="B200" s="8" t="s">
        <v>42</v>
      </c>
      <c r="C200" s="8" t="s">
        <v>74</v>
      </c>
      <c r="D200" s="8"/>
      <c r="E200" s="8"/>
      <c r="F200" s="8"/>
      <c r="G200" s="8"/>
      <c r="H200" s="8">
        <f>VLOOKUP($C200, '[1]P&amp;L'!$C:$L, 7, 0)</f>
        <v>240300</v>
      </c>
    </row>
    <row r="201" spans="2:8" x14ac:dyDescent="0.25">
      <c r="B201" s="8" t="s">
        <v>42</v>
      </c>
      <c r="C201" s="8" t="s">
        <v>75</v>
      </c>
      <c r="D201" s="8"/>
      <c r="E201" s="8"/>
      <c r="F201" s="8"/>
      <c r="G201" s="8"/>
      <c r="H201" s="8">
        <f>VLOOKUP($C201, '[1]P&amp;L'!$C:$L, 7, 0)</f>
        <v>0</v>
      </c>
    </row>
    <row r="202" spans="2:8" x14ac:dyDescent="0.25">
      <c r="B202" s="8" t="s">
        <v>42</v>
      </c>
      <c r="C202" s="8" t="s">
        <v>76</v>
      </c>
      <c r="D202" s="8"/>
      <c r="E202" s="8"/>
      <c r="F202" s="8"/>
      <c r="G202" s="8"/>
      <c r="H202" s="8">
        <f>VLOOKUP($C202, '[1]P&amp;L'!$C:$L, 7, 0)</f>
        <v>0</v>
      </c>
    </row>
    <row r="203" spans="2:8" x14ac:dyDescent="0.25">
      <c r="B203" s="8" t="s">
        <v>42</v>
      </c>
      <c r="C203" s="8" t="s">
        <v>77</v>
      </c>
      <c r="D203" s="8"/>
      <c r="E203" s="8"/>
      <c r="F203" s="8"/>
      <c r="G203" s="8"/>
      <c r="H203" s="8">
        <f>VLOOKUP($C203, '[1]P&amp;L'!$C:$L, 7, 0)</f>
        <v>0</v>
      </c>
    </row>
    <row r="204" spans="2:8" x14ac:dyDescent="0.25">
      <c r="B204" s="8" t="s">
        <v>42</v>
      </c>
      <c r="C204" s="8" t="s">
        <v>78</v>
      </c>
      <c r="D204" s="8"/>
      <c r="E204" s="8"/>
      <c r="F204" s="8"/>
      <c r="G204" s="8"/>
      <c r="H204" s="8">
        <f>VLOOKUP($C204, '[1]P&amp;L'!$C:$L, 7, 0)</f>
        <v>95700000</v>
      </c>
    </row>
    <row r="205" spans="2:8" x14ac:dyDescent="0.25">
      <c r="B205" s="8" t="s">
        <v>42</v>
      </c>
      <c r="C205" s="8" t="s">
        <v>79</v>
      </c>
      <c r="D205" s="8"/>
      <c r="E205" s="8"/>
      <c r="F205" s="8"/>
      <c r="G205" s="8"/>
      <c r="H205" s="8">
        <f>VLOOKUP($C205, '[1]P&amp;L'!$C:$L, 7, 0)</f>
        <v>1316474</v>
      </c>
    </row>
    <row r="206" spans="2:8" x14ac:dyDescent="0.25">
      <c r="B206" s="8" t="s">
        <v>43</v>
      </c>
      <c r="C206" s="8" t="s">
        <v>80</v>
      </c>
      <c r="D206" s="8"/>
      <c r="E206" s="8"/>
      <c r="F206" s="8"/>
      <c r="G206" s="8">
        <f>VLOOKUP($C206, '[1]P&amp;L'!$C:$L, 7, 0)</f>
        <v>61347318.999999993</v>
      </c>
      <c r="H206" s="8"/>
    </row>
    <row r="207" spans="2:8" x14ac:dyDescent="0.25">
      <c r="B207" s="8" t="s">
        <v>43</v>
      </c>
      <c r="C207" s="8" t="s">
        <v>81</v>
      </c>
      <c r="D207" s="8"/>
      <c r="E207" s="8"/>
      <c r="F207" s="8"/>
      <c r="G207" s="8">
        <f>VLOOKUP($C207, '[1]P&amp;L'!$C:$L, 7, 0)</f>
        <v>346317</v>
      </c>
      <c r="H207" s="8"/>
    </row>
    <row r="208" spans="2:8" x14ac:dyDescent="0.25">
      <c r="B208" s="8" t="s">
        <v>43</v>
      </c>
      <c r="C208" s="8" t="s">
        <v>82</v>
      </c>
      <c r="D208" s="8"/>
      <c r="E208" s="8"/>
      <c r="F208" s="8"/>
      <c r="G208" s="8">
        <f>VLOOKUP($C208, '[1]P&amp;L'!$C:$L, 7, 0)</f>
        <v>25450</v>
      </c>
      <c r="H208" s="8"/>
    </row>
    <row r="209" spans="2:8" x14ac:dyDescent="0.25">
      <c r="B209" s="8" t="s">
        <v>43</v>
      </c>
      <c r="C209" s="8" t="s">
        <v>83</v>
      </c>
      <c r="D209" s="8"/>
      <c r="E209" s="8"/>
      <c r="F209" s="8"/>
      <c r="G209" s="8">
        <f>VLOOKUP($C209, '[1]P&amp;L'!$C:$L, 7, 0)</f>
        <v>2698594</v>
      </c>
      <c r="H209" s="8"/>
    </row>
    <row r="210" spans="2:8" x14ac:dyDescent="0.25">
      <c r="B210" s="8" t="s">
        <v>43</v>
      </c>
      <c r="C210" s="8" t="s">
        <v>84</v>
      </c>
      <c r="D210" s="8"/>
      <c r="E210" s="8"/>
      <c r="F210" s="8"/>
      <c r="G210" s="8">
        <f>VLOOKUP($C210, '[1]P&amp;L'!$C:$L, 7, 0)</f>
        <v>6802619</v>
      </c>
      <c r="H210" s="8"/>
    </row>
    <row r="211" spans="2:8" x14ac:dyDescent="0.25">
      <c r="B211" s="8" t="s">
        <v>43</v>
      </c>
      <c r="C211" s="8" t="s">
        <v>85</v>
      </c>
      <c r="D211" s="8"/>
      <c r="E211" s="8"/>
      <c r="F211" s="8"/>
      <c r="G211" s="8">
        <f>VLOOKUP($C211, '[1]P&amp;L'!$C:$L, 7, 0)</f>
        <v>5555137</v>
      </c>
      <c r="H211" s="8"/>
    </row>
    <row r="212" spans="2:8" x14ac:dyDescent="0.25">
      <c r="B212" s="8" t="s">
        <v>43</v>
      </c>
      <c r="C212" s="8" t="s">
        <v>86</v>
      </c>
      <c r="D212" s="8"/>
      <c r="E212" s="8"/>
      <c r="F212" s="8"/>
      <c r="G212" s="8">
        <f>VLOOKUP($C212, '[1]P&amp;L'!$C:$L, 7, 0)</f>
        <v>1381873</v>
      </c>
      <c r="H212" s="8"/>
    </row>
    <row r="213" spans="2:8" x14ac:dyDescent="0.25">
      <c r="B213" s="8" t="s">
        <v>43</v>
      </c>
      <c r="C213" s="8" t="s">
        <v>87</v>
      </c>
      <c r="D213" s="8"/>
      <c r="E213" s="8"/>
      <c r="F213" s="8"/>
      <c r="G213" s="8">
        <f>VLOOKUP($C213, '[1]P&amp;L'!$C:$L, 7, 0)</f>
        <v>798440</v>
      </c>
      <c r="H213" s="8"/>
    </row>
    <row r="214" spans="2:8" x14ac:dyDescent="0.25">
      <c r="B214" s="8" t="s">
        <v>43</v>
      </c>
      <c r="C214" s="8" t="s">
        <v>88</v>
      </c>
      <c r="D214" s="8"/>
      <c r="E214" s="8"/>
      <c r="F214" s="8"/>
      <c r="G214" s="8">
        <f>VLOOKUP($C214, '[1]P&amp;L'!$C:$L, 7, 0)</f>
        <v>1075151</v>
      </c>
      <c r="H214" s="8"/>
    </row>
    <row r="215" spans="2:8" x14ac:dyDescent="0.25">
      <c r="B215" s="8" t="s">
        <v>43</v>
      </c>
      <c r="C215" s="8" t="s">
        <v>89</v>
      </c>
      <c r="D215" s="8"/>
      <c r="E215" s="8"/>
      <c r="F215" s="8"/>
      <c r="G215" s="8">
        <f>VLOOKUP($C215, '[1]P&amp;L'!$C:$L, 7, 0)</f>
        <v>68164</v>
      </c>
      <c r="H215" s="8"/>
    </row>
    <row r="216" spans="2:8" x14ac:dyDescent="0.25">
      <c r="B216" s="8" t="s">
        <v>43</v>
      </c>
      <c r="C216" s="8" t="s">
        <v>90</v>
      </c>
      <c r="D216" s="8"/>
      <c r="E216" s="8"/>
      <c r="F216" s="8"/>
      <c r="G216" s="8">
        <f>VLOOKUP($C216, '[1]P&amp;L'!$C:$L, 7, 0)</f>
        <v>148680</v>
      </c>
      <c r="H216" s="8"/>
    </row>
    <row r="217" spans="2:8" x14ac:dyDescent="0.25">
      <c r="B217" s="8" t="s">
        <v>43</v>
      </c>
      <c r="C217" s="8" t="s">
        <v>91</v>
      </c>
      <c r="D217" s="8"/>
      <c r="E217" s="8"/>
      <c r="F217" s="8"/>
      <c r="G217" s="8">
        <f>VLOOKUP($C217, '[1]P&amp;L'!$C:$L, 7, 0)</f>
        <v>4448311</v>
      </c>
      <c r="H217" s="8"/>
    </row>
    <row r="218" spans="2:8" x14ac:dyDescent="0.25">
      <c r="B218" s="8"/>
      <c r="C218" s="8"/>
      <c r="D218" s="8"/>
      <c r="E218" s="8"/>
      <c r="F218" s="8"/>
      <c r="G218" s="8"/>
      <c r="H218" s="8"/>
    </row>
    <row r="219" spans="2:8" ht="15.75" x14ac:dyDescent="0.25">
      <c r="B219" s="12" t="s">
        <v>94</v>
      </c>
      <c r="C219" s="12"/>
      <c r="D219" s="12"/>
      <c r="E219" s="12"/>
      <c r="F219" s="12"/>
      <c r="G219" s="12"/>
      <c r="H219" s="12"/>
    </row>
    <row r="220" spans="2:8" ht="75" x14ac:dyDescent="0.25">
      <c r="B220" s="7" t="s">
        <v>9</v>
      </c>
      <c r="C220" s="7" t="s">
        <v>10</v>
      </c>
      <c r="D220" s="7" t="s">
        <v>11</v>
      </c>
      <c r="E220" s="7" t="s">
        <v>12</v>
      </c>
      <c r="F220" s="7" t="s">
        <v>13</v>
      </c>
      <c r="G220" s="7" t="s">
        <v>14</v>
      </c>
      <c r="H220" s="7" t="s">
        <v>15</v>
      </c>
    </row>
    <row r="221" spans="2:8" x14ac:dyDescent="0.25">
      <c r="B221" s="8" t="s">
        <v>17</v>
      </c>
      <c r="C221" s="8" t="s">
        <v>21</v>
      </c>
      <c r="D221" s="8">
        <v>0</v>
      </c>
      <c r="E221" s="8"/>
      <c r="F221" s="8"/>
      <c r="G221" s="8"/>
      <c r="H221" s="8"/>
    </row>
    <row r="222" spans="2:8" x14ac:dyDescent="0.25">
      <c r="B222" s="8" t="s">
        <v>18</v>
      </c>
      <c r="C222" s="8" t="s">
        <v>22</v>
      </c>
      <c r="D222" s="8">
        <v>0</v>
      </c>
      <c r="E222" s="8"/>
      <c r="F222" s="8"/>
      <c r="G222" s="8"/>
      <c r="H222" s="8"/>
    </row>
    <row r="223" spans="2:8" x14ac:dyDescent="0.25">
      <c r="B223" s="8" t="s">
        <v>17</v>
      </c>
      <c r="C223" s="8" t="s">
        <v>23</v>
      </c>
      <c r="D223" s="8">
        <v>0</v>
      </c>
      <c r="E223" s="8"/>
      <c r="F223" s="8"/>
      <c r="G223" s="8"/>
      <c r="H223" s="8"/>
    </row>
    <row r="224" spans="2:8" x14ac:dyDescent="0.25">
      <c r="B224" s="8" t="s">
        <v>19</v>
      </c>
      <c r="C224" s="8" t="s">
        <v>24</v>
      </c>
      <c r="D224" s="8">
        <v>124792</v>
      </c>
      <c r="E224" s="8"/>
      <c r="F224" s="8"/>
      <c r="G224" s="8"/>
      <c r="H224" s="8"/>
    </row>
    <row r="225" spans="2:8" x14ac:dyDescent="0.25">
      <c r="B225" s="8" t="s">
        <v>18</v>
      </c>
      <c r="C225" s="8" t="s">
        <v>25</v>
      </c>
      <c r="D225" s="8">
        <v>12776419</v>
      </c>
      <c r="E225" s="8"/>
      <c r="F225" s="8"/>
      <c r="G225" s="8"/>
      <c r="H225" s="8"/>
    </row>
    <row r="226" spans="2:8" x14ac:dyDescent="0.25">
      <c r="B226" s="8" t="s">
        <v>19</v>
      </c>
      <c r="C226" s="8" t="s">
        <v>26</v>
      </c>
      <c r="D226" s="8">
        <v>2889438.8</v>
      </c>
      <c r="E226" s="8"/>
      <c r="F226" s="8"/>
      <c r="G226" s="8"/>
      <c r="H226" s="8"/>
    </row>
    <row r="227" spans="2:8" x14ac:dyDescent="0.25">
      <c r="B227" s="8" t="s">
        <v>19</v>
      </c>
      <c r="C227" s="8" t="s">
        <v>27</v>
      </c>
      <c r="D227" s="8">
        <v>307406</v>
      </c>
      <c r="E227" s="8"/>
      <c r="F227" s="8"/>
      <c r="G227" s="8"/>
      <c r="H227" s="8"/>
    </row>
    <row r="228" spans="2:8" x14ac:dyDescent="0.25">
      <c r="B228" s="8" t="s">
        <v>20</v>
      </c>
      <c r="C228" s="8" t="s">
        <v>28</v>
      </c>
      <c r="D228" s="8"/>
      <c r="E228" s="8">
        <v>1028196</v>
      </c>
      <c r="F228" s="8"/>
      <c r="G228" s="8"/>
      <c r="H228" s="8"/>
    </row>
    <row r="229" spans="2:8" x14ac:dyDescent="0.25">
      <c r="B229" s="8" t="s">
        <v>18</v>
      </c>
      <c r="C229" s="8" t="s">
        <v>29</v>
      </c>
      <c r="D229" s="8">
        <v>0</v>
      </c>
      <c r="E229" s="8"/>
      <c r="F229" s="8"/>
      <c r="G229" s="8"/>
      <c r="H229" s="8"/>
    </row>
    <row r="230" spans="2:8" x14ac:dyDescent="0.25">
      <c r="B230" s="8" t="s">
        <v>19</v>
      </c>
      <c r="C230" s="8" t="s">
        <v>30</v>
      </c>
      <c r="D230" s="8">
        <v>43035</v>
      </c>
      <c r="E230" s="8"/>
      <c r="F230" s="8"/>
      <c r="G230" s="8"/>
      <c r="H230" s="8"/>
    </row>
    <row r="231" spans="2:8" x14ac:dyDescent="0.25">
      <c r="B231" s="8" t="s">
        <v>19</v>
      </c>
      <c r="C231" s="8" t="s">
        <v>31</v>
      </c>
      <c r="D231" s="8">
        <v>0</v>
      </c>
      <c r="E231" s="8"/>
      <c r="F231" s="8"/>
      <c r="G231" s="8"/>
      <c r="H231" s="8"/>
    </row>
    <row r="232" spans="2:8" x14ac:dyDescent="0.25">
      <c r="B232" s="8" t="s">
        <v>19</v>
      </c>
      <c r="C232" s="8" t="s">
        <v>32</v>
      </c>
      <c r="D232" s="8">
        <v>603146</v>
      </c>
      <c r="E232" s="8"/>
      <c r="F232" s="8"/>
      <c r="G232" s="8"/>
      <c r="H232" s="8"/>
    </row>
    <row r="233" spans="2:8" x14ac:dyDescent="0.25">
      <c r="B233" s="8" t="s">
        <v>17</v>
      </c>
      <c r="C233" s="8" t="s">
        <v>33</v>
      </c>
      <c r="D233" s="8">
        <v>0</v>
      </c>
      <c r="E233" s="8"/>
      <c r="F233" s="8"/>
      <c r="G233" s="8"/>
      <c r="H233" s="8"/>
    </row>
    <row r="234" spans="2:8" x14ac:dyDescent="0.25">
      <c r="B234" s="8" t="s">
        <v>17</v>
      </c>
      <c r="C234" s="8" t="s">
        <v>23</v>
      </c>
      <c r="D234" s="8">
        <v>0</v>
      </c>
      <c r="E234" s="8"/>
      <c r="F234" s="8"/>
      <c r="G234" s="8"/>
      <c r="H234" s="8"/>
    </row>
    <row r="235" spans="2:8" x14ac:dyDescent="0.25">
      <c r="B235" s="8" t="s">
        <v>18</v>
      </c>
      <c r="C235" s="8" t="s">
        <v>34</v>
      </c>
      <c r="D235" s="8">
        <v>0</v>
      </c>
      <c r="E235" s="8"/>
      <c r="F235" s="8"/>
      <c r="G235" s="8"/>
      <c r="H235" s="8"/>
    </row>
    <row r="236" spans="2:8" x14ac:dyDescent="0.25">
      <c r="B236" s="8" t="s">
        <v>19</v>
      </c>
      <c r="C236" s="8" t="s">
        <v>35</v>
      </c>
      <c r="D236" s="8">
        <v>0</v>
      </c>
      <c r="E236" s="8"/>
      <c r="F236" s="8"/>
      <c r="G236" s="8"/>
      <c r="H236" s="8"/>
    </row>
    <row r="237" spans="2:8" x14ac:dyDescent="0.25">
      <c r="B237" s="8" t="s">
        <v>17</v>
      </c>
      <c r="C237" s="8" t="s">
        <v>36</v>
      </c>
      <c r="D237" s="8">
        <v>0</v>
      </c>
      <c r="E237" s="8"/>
      <c r="F237" s="8"/>
      <c r="G237" s="8"/>
      <c r="H237" s="8"/>
    </row>
    <row r="238" spans="2:8" x14ac:dyDescent="0.25">
      <c r="B238" s="8" t="s">
        <v>17</v>
      </c>
      <c r="C238" s="8" t="s">
        <v>37</v>
      </c>
      <c r="D238" s="8">
        <v>0</v>
      </c>
      <c r="E238" s="8"/>
      <c r="F238" s="8"/>
      <c r="G238" s="8"/>
      <c r="H238" s="8"/>
    </row>
    <row r="239" spans="2:8" x14ac:dyDescent="0.25">
      <c r="B239" s="8" t="s">
        <v>19</v>
      </c>
      <c r="C239" s="8" t="s">
        <v>38</v>
      </c>
      <c r="D239" s="8">
        <v>0</v>
      </c>
      <c r="E239" s="8"/>
      <c r="F239" s="8"/>
      <c r="G239" s="8"/>
      <c r="H239" s="8"/>
    </row>
    <row r="240" spans="2:8" x14ac:dyDescent="0.25">
      <c r="B240" s="8" t="s">
        <v>39</v>
      </c>
      <c r="C240" s="8" t="s">
        <v>44</v>
      </c>
      <c r="D240" s="8">
        <f>VLOOKUP($C240, '[1]P&amp;L'!$C:$L, 8, 0)</f>
        <v>31408982</v>
      </c>
      <c r="E240" s="8"/>
      <c r="F240" s="8"/>
      <c r="G240" s="8"/>
      <c r="H240" s="8"/>
    </row>
    <row r="241" spans="2:8" x14ac:dyDescent="0.25">
      <c r="B241" s="8" t="s">
        <v>39</v>
      </c>
      <c r="C241" s="8" t="s">
        <v>45</v>
      </c>
      <c r="D241" s="8">
        <f>VLOOKUP($C241, '[1]P&amp;L'!$C:$L, 8, 0)</f>
        <v>0</v>
      </c>
      <c r="E241" s="8"/>
      <c r="F241" s="8"/>
      <c r="G241" s="8"/>
      <c r="H241" s="8"/>
    </row>
    <row r="242" spans="2:8" x14ac:dyDescent="0.25">
      <c r="B242" s="8" t="s">
        <v>39</v>
      </c>
      <c r="C242" s="8" t="s">
        <v>46</v>
      </c>
      <c r="D242" s="8">
        <f>VLOOKUP($C242, '[1]P&amp;L'!$C:$L, 8, 0)</f>
        <v>0</v>
      </c>
      <c r="E242" s="8"/>
      <c r="F242" s="8"/>
      <c r="G242" s="8"/>
      <c r="H242" s="8"/>
    </row>
    <row r="243" spans="2:8" x14ac:dyDescent="0.25">
      <c r="B243" s="8" t="s">
        <v>40</v>
      </c>
      <c r="C243" s="8" t="s">
        <v>47</v>
      </c>
      <c r="D243" s="8"/>
      <c r="E243" s="8">
        <f>VLOOKUP($C243, '[1]P&amp;L'!$C:$L, 8, 0)</f>
        <v>3188472</v>
      </c>
      <c r="F243" s="8"/>
      <c r="G243" s="8"/>
      <c r="H243" s="8"/>
    </row>
    <row r="244" spans="2:8" x14ac:dyDescent="0.25">
      <c r="B244" s="8" t="s">
        <v>40</v>
      </c>
      <c r="C244" s="8" t="s">
        <v>48</v>
      </c>
      <c r="D244" s="8"/>
      <c r="E244" s="8">
        <f>VLOOKUP($C244, '[1]P&amp;L'!$C:$L, 8, 0)</f>
        <v>9036</v>
      </c>
      <c r="F244" s="8"/>
      <c r="G244" s="8"/>
      <c r="H244" s="8"/>
    </row>
    <row r="245" spans="2:8" x14ac:dyDescent="0.25">
      <c r="B245" s="8" t="s">
        <v>40</v>
      </c>
      <c r="C245" s="8" t="s">
        <v>49</v>
      </c>
      <c r="D245" s="8"/>
      <c r="E245" s="8">
        <f>VLOOKUP($C245, '[1]P&amp;L'!$C:$L, 8, 0)</f>
        <v>0</v>
      </c>
      <c r="F245" s="8"/>
      <c r="G245" s="8"/>
      <c r="H245" s="8"/>
    </row>
    <row r="246" spans="2:8" x14ac:dyDescent="0.25">
      <c r="B246" s="8" t="s">
        <v>41</v>
      </c>
      <c r="C246" s="8" t="s">
        <v>50</v>
      </c>
      <c r="D246" s="8"/>
      <c r="E246" s="8"/>
      <c r="F246" s="8">
        <f>VLOOKUP($C246, '[1]P&amp;L'!$C:$L, 8, 0)</f>
        <v>296125</v>
      </c>
      <c r="G246" s="8"/>
      <c r="H246" s="8"/>
    </row>
    <row r="247" spans="2:8" x14ac:dyDescent="0.25">
      <c r="B247" s="8" t="s">
        <v>41</v>
      </c>
      <c r="C247" s="8" t="s">
        <v>51</v>
      </c>
      <c r="D247" s="8"/>
      <c r="E247" s="8"/>
      <c r="F247" s="8">
        <f>VLOOKUP($C247, '[1]P&amp;L'!$C:$L, 8, 0)</f>
        <v>0</v>
      </c>
      <c r="G247" s="8"/>
      <c r="H247" s="8"/>
    </row>
    <row r="248" spans="2:8" x14ac:dyDescent="0.25">
      <c r="B248" s="8" t="s">
        <v>41</v>
      </c>
      <c r="C248" s="8" t="s">
        <v>52</v>
      </c>
      <c r="D248" s="8"/>
      <c r="E248" s="8"/>
      <c r="F248" s="8">
        <f>VLOOKUP($C248, '[1]P&amp;L'!$C:$L, 8, 0)</f>
        <v>457540</v>
      </c>
      <c r="G248" s="8"/>
      <c r="H248" s="8"/>
    </row>
    <row r="249" spans="2:8" x14ac:dyDescent="0.25">
      <c r="B249" s="8" t="s">
        <v>41</v>
      </c>
      <c r="C249" s="8" t="s">
        <v>53</v>
      </c>
      <c r="D249" s="8"/>
      <c r="E249" s="8"/>
      <c r="F249" s="8">
        <f>VLOOKUP($C249, '[1]P&amp;L'!$C:$L, 8, 0)</f>
        <v>0</v>
      </c>
      <c r="G249" s="8"/>
      <c r="H249" s="8"/>
    </row>
    <row r="250" spans="2:8" x14ac:dyDescent="0.25">
      <c r="B250" s="8" t="s">
        <v>41</v>
      </c>
      <c r="C250" s="8" t="s">
        <v>54</v>
      </c>
      <c r="D250" s="8"/>
      <c r="E250" s="8"/>
      <c r="F250" s="8">
        <f>VLOOKUP($C250, '[1]P&amp;L'!$C:$L, 8, 0)</f>
        <v>537018</v>
      </c>
      <c r="G250" s="8"/>
      <c r="H250" s="8"/>
    </row>
    <row r="251" spans="2:8" x14ac:dyDescent="0.25">
      <c r="B251" s="8" t="s">
        <v>41</v>
      </c>
      <c r="C251" s="8" t="s">
        <v>55</v>
      </c>
      <c r="D251" s="8"/>
      <c r="E251" s="8"/>
      <c r="F251" s="8">
        <f>VLOOKUP($C251, '[1]P&amp;L'!$C:$L, 8, 0)</f>
        <v>182496</v>
      </c>
      <c r="G251" s="8"/>
      <c r="H251" s="8"/>
    </row>
    <row r="252" spans="2:8" x14ac:dyDescent="0.25">
      <c r="B252" s="8" t="s">
        <v>41</v>
      </c>
      <c r="C252" s="8" t="s">
        <v>56</v>
      </c>
      <c r="D252" s="8"/>
      <c r="E252" s="8"/>
      <c r="F252" s="8">
        <f>VLOOKUP($C252, '[1]P&amp;L'!$C:$L, 8, 0)</f>
        <v>15850</v>
      </c>
      <c r="G252" s="8"/>
      <c r="H252" s="8"/>
    </row>
    <row r="253" spans="2:8" x14ac:dyDescent="0.25">
      <c r="B253" s="8" t="s">
        <v>41</v>
      </c>
      <c r="C253" s="8" t="s">
        <v>57</v>
      </c>
      <c r="D253" s="8"/>
      <c r="E253" s="8"/>
      <c r="F253" s="8">
        <f>VLOOKUP($C253, '[1]P&amp;L'!$C:$L, 8, 0)</f>
        <v>16234106</v>
      </c>
      <c r="G253" s="8"/>
      <c r="H253" s="8"/>
    </row>
    <row r="254" spans="2:8" x14ac:dyDescent="0.25">
      <c r="B254" s="8" t="s">
        <v>41</v>
      </c>
      <c r="C254" s="8" t="s">
        <v>58</v>
      </c>
      <c r="D254" s="8"/>
      <c r="E254" s="8"/>
      <c r="F254" s="8">
        <f>VLOOKUP($C254, '[1]P&amp;L'!$C:$L, 8, 0)</f>
        <v>46945</v>
      </c>
      <c r="G254" s="8"/>
      <c r="H254" s="8"/>
    </row>
    <row r="255" spans="2:8" x14ac:dyDescent="0.25">
      <c r="B255" s="8" t="s">
        <v>41</v>
      </c>
      <c r="C255" s="8" t="s">
        <v>59</v>
      </c>
      <c r="D255" s="8"/>
      <c r="E255" s="8"/>
      <c r="F255" s="8">
        <f>VLOOKUP($C255, '[1]P&amp;L'!$C:$L, 8, 0)</f>
        <v>5829118</v>
      </c>
      <c r="G255" s="8"/>
      <c r="H255" s="8"/>
    </row>
    <row r="256" spans="2:8" x14ac:dyDescent="0.25">
      <c r="B256" s="8" t="s">
        <v>41</v>
      </c>
      <c r="C256" s="8" t="s">
        <v>60</v>
      </c>
      <c r="D256" s="8"/>
      <c r="E256" s="8"/>
      <c r="F256" s="8">
        <f>VLOOKUP($C256, '[1]P&amp;L'!$C:$L, 8, 0)</f>
        <v>117063</v>
      </c>
      <c r="G256" s="8"/>
      <c r="H256" s="8"/>
    </row>
    <row r="257" spans="2:8" x14ac:dyDescent="0.25">
      <c r="B257" s="8" t="s">
        <v>41</v>
      </c>
      <c r="C257" s="8" t="s">
        <v>61</v>
      </c>
      <c r="D257" s="8"/>
      <c r="E257" s="8"/>
      <c r="F257" s="8">
        <f>VLOOKUP($C257, '[1]P&amp;L'!$C:$L, 8, 0)</f>
        <v>887853</v>
      </c>
      <c r="G257" s="8"/>
      <c r="H257" s="8"/>
    </row>
    <row r="258" spans="2:8" x14ac:dyDescent="0.25">
      <c r="B258" s="8" t="s">
        <v>41</v>
      </c>
      <c r="C258" s="8" t="s">
        <v>62</v>
      </c>
      <c r="D258" s="8"/>
      <c r="E258" s="8"/>
      <c r="F258" s="8">
        <f>VLOOKUP($C258, '[1]P&amp;L'!$C:$L, 8, 0)</f>
        <v>280190</v>
      </c>
      <c r="G258" s="8"/>
      <c r="H258" s="8"/>
    </row>
    <row r="259" spans="2:8" x14ac:dyDescent="0.25">
      <c r="B259" s="8" t="s">
        <v>41</v>
      </c>
      <c r="C259" s="8" t="s">
        <v>63</v>
      </c>
      <c r="D259" s="8"/>
      <c r="E259" s="8"/>
      <c r="F259" s="8">
        <f>VLOOKUP($C259, '[1]P&amp;L'!$C:$L, 8, 0)</f>
        <v>549215</v>
      </c>
      <c r="G259" s="8"/>
      <c r="H259" s="8"/>
    </row>
    <row r="260" spans="2:8" x14ac:dyDescent="0.25">
      <c r="B260" s="8" t="s">
        <v>41</v>
      </c>
      <c r="C260" s="8" t="s">
        <v>64</v>
      </c>
      <c r="D260" s="8"/>
      <c r="E260" s="8"/>
      <c r="F260" s="8">
        <f>VLOOKUP($C260, '[1]P&amp;L'!$C:$L, 8, 0)</f>
        <v>1731583</v>
      </c>
      <c r="G260" s="8"/>
      <c r="H260" s="8"/>
    </row>
    <row r="261" spans="2:8" x14ac:dyDescent="0.25">
      <c r="B261" s="8" t="s">
        <v>41</v>
      </c>
      <c r="C261" s="8" t="s">
        <v>65</v>
      </c>
      <c r="D261" s="8"/>
      <c r="E261" s="8"/>
      <c r="F261" s="8">
        <f>VLOOKUP($C261, '[1]P&amp;L'!$C:$L, 8, 0)</f>
        <v>275000</v>
      </c>
      <c r="G261" s="8"/>
      <c r="H261" s="8"/>
    </row>
    <row r="262" spans="2:8" x14ac:dyDescent="0.25">
      <c r="B262" s="8" t="s">
        <v>41</v>
      </c>
      <c r="C262" s="8" t="s">
        <v>66</v>
      </c>
      <c r="D262" s="8"/>
      <c r="E262" s="8"/>
      <c r="F262" s="8">
        <f>VLOOKUP($C262, '[1]P&amp;L'!$C:$L, 8, 0)</f>
        <v>11875021</v>
      </c>
      <c r="G262" s="8"/>
      <c r="H262" s="8"/>
    </row>
    <row r="263" spans="2:8" x14ac:dyDescent="0.25">
      <c r="B263" s="8" t="s">
        <v>41</v>
      </c>
      <c r="C263" s="8" t="s">
        <v>67</v>
      </c>
      <c r="D263" s="8"/>
      <c r="E263" s="8"/>
      <c r="F263" s="8">
        <f>VLOOKUP($C263, '[1]P&amp;L'!$C:$L, 8, 0)</f>
        <v>853960</v>
      </c>
      <c r="G263" s="8"/>
      <c r="H263" s="8"/>
    </row>
    <row r="264" spans="2:8" x14ac:dyDescent="0.25">
      <c r="B264" s="8" t="s">
        <v>42</v>
      </c>
      <c r="C264" s="8" t="s">
        <v>68</v>
      </c>
      <c r="D264" s="8"/>
      <c r="E264" s="8"/>
      <c r="F264" s="8"/>
      <c r="G264" s="8"/>
      <c r="H264" s="8">
        <f>VLOOKUP($C264, '[1]P&amp;L'!$C:$L, 8, 0)</f>
        <v>2187465</v>
      </c>
    </row>
    <row r="265" spans="2:8" x14ac:dyDescent="0.25">
      <c r="B265" s="8" t="s">
        <v>42</v>
      </c>
      <c r="C265" s="8" t="s">
        <v>69</v>
      </c>
      <c r="D265" s="8"/>
      <c r="E265" s="8"/>
      <c r="F265" s="8"/>
      <c r="G265" s="8"/>
      <c r="H265" s="8">
        <f>VLOOKUP($C265, '[1]P&amp;L'!$C:$L, 8, 0)</f>
        <v>3033618</v>
      </c>
    </row>
    <row r="266" spans="2:8" x14ac:dyDescent="0.25">
      <c r="B266" s="8" t="s">
        <v>42</v>
      </c>
      <c r="C266" s="8" t="s">
        <v>70</v>
      </c>
      <c r="D266" s="8"/>
      <c r="E266" s="8"/>
      <c r="F266" s="8"/>
      <c r="G266" s="8"/>
      <c r="H266" s="8">
        <f>VLOOKUP($C266, '[1]P&amp;L'!$C:$L, 8, 0)</f>
        <v>4255000</v>
      </c>
    </row>
    <row r="267" spans="2:8" x14ac:dyDescent="0.25">
      <c r="B267" s="8" t="s">
        <v>42</v>
      </c>
      <c r="C267" s="8" t="s">
        <v>71</v>
      </c>
      <c r="D267" s="8"/>
      <c r="E267" s="8"/>
      <c r="F267" s="8"/>
      <c r="G267" s="8"/>
      <c r="H267" s="8">
        <f>VLOOKUP($C267, '[1]P&amp;L'!$C:$L, 8, 0)</f>
        <v>1085337</v>
      </c>
    </row>
    <row r="268" spans="2:8" x14ac:dyDescent="0.25">
      <c r="B268" s="8" t="s">
        <v>42</v>
      </c>
      <c r="C268" s="8" t="s">
        <v>72</v>
      </c>
      <c r="D268" s="8"/>
      <c r="E268" s="8"/>
      <c r="F268" s="8"/>
      <c r="G268" s="8"/>
      <c r="H268" s="8">
        <f>VLOOKUP($C268, '[1]P&amp;L'!$C:$L, 8, 0)</f>
        <v>0</v>
      </c>
    </row>
    <row r="269" spans="2:8" x14ac:dyDescent="0.25">
      <c r="B269" s="8" t="s">
        <v>42</v>
      </c>
      <c r="C269" s="8" t="s">
        <v>73</v>
      </c>
      <c r="D269" s="8"/>
      <c r="E269" s="8"/>
      <c r="F269" s="8"/>
      <c r="G269" s="8"/>
      <c r="H269" s="8">
        <f>VLOOKUP($C269, '[1]P&amp;L'!$C:$L, 8, 0)</f>
        <v>539448</v>
      </c>
    </row>
    <row r="270" spans="2:8" x14ac:dyDescent="0.25">
      <c r="B270" s="8" t="s">
        <v>42</v>
      </c>
      <c r="C270" s="8" t="s">
        <v>74</v>
      </c>
      <c r="D270" s="8"/>
      <c r="E270" s="8"/>
      <c r="F270" s="8"/>
      <c r="G270" s="8"/>
      <c r="H270" s="8">
        <f>VLOOKUP($C270, '[1]P&amp;L'!$C:$L, 8, 0)</f>
        <v>919221</v>
      </c>
    </row>
    <row r="271" spans="2:8" x14ac:dyDescent="0.25">
      <c r="B271" s="8" t="s">
        <v>42</v>
      </c>
      <c r="C271" s="8" t="s">
        <v>75</v>
      </c>
      <c r="D271" s="8"/>
      <c r="E271" s="8"/>
      <c r="F271" s="8"/>
      <c r="G271" s="8"/>
      <c r="H271" s="8">
        <f>VLOOKUP($C271, '[1]P&amp;L'!$C:$L, 8, 0)</f>
        <v>0</v>
      </c>
    </row>
    <row r="272" spans="2:8" x14ac:dyDescent="0.25">
      <c r="B272" s="8" t="s">
        <v>42</v>
      </c>
      <c r="C272" s="8" t="s">
        <v>76</v>
      </c>
      <c r="D272" s="8"/>
      <c r="E272" s="8"/>
      <c r="F272" s="8"/>
      <c r="G272" s="8"/>
      <c r="H272" s="8">
        <f>VLOOKUP($C272, '[1]P&amp;L'!$C:$L, 8, 0)</f>
        <v>0</v>
      </c>
    </row>
    <row r="273" spans="2:8" x14ac:dyDescent="0.25">
      <c r="B273" s="8" t="s">
        <v>42</v>
      </c>
      <c r="C273" s="8" t="s">
        <v>77</v>
      </c>
      <c r="D273" s="8"/>
      <c r="E273" s="8"/>
      <c r="F273" s="8"/>
      <c r="G273" s="8"/>
      <c r="H273" s="8">
        <f>VLOOKUP($C273, '[1]P&amp;L'!$C:$L, 8, 0)</f>
        <v>0</v>
      </c>
    </row>
    <row r="274" spans="2:8" x14ac:dyDescent="0.25">
      <c r="B274" s="8" t="s">
        <v>42</v>
      </c>
      <c r="C274" s="8" t="s">
        <v>78</v>
      </c>
      <c r="D274" s="8"/>
      <c r="E274" s="8"/>
      <c r="F274" s="8"/>
      <c r="G274" s="8"/>
      <c r="H274" s="8">
        <f>VLOOKUP($C274, '[1]P&amp;L'!$C:$L, 8, 0)</f>
        <v>96700000</v>
      </c>
    </row>
    <row r="275" spans="2:8" x14ac:dyDescent="0.25">
      <c r="B275" s="8" t="s">
        <v>42</v>
      </c>
      <c r="C275" s="8" t="s">
        <v>79</v>
      </c>
      <c r="D275" s="8"/>
      <c r="E275" s="8"/>
      <c r="F275" s="8"/>
      <c r="G275" s="8"/>
      <c r="H275" s="8">
        <f>VLOOKUP($C275, '[1]P&amp;L'!$C:$L, 8, 0)</f>
        <v>534181</v>
      </c>
    </row>
    <row r="276" spans="2:8" x14ac:dyDescent="0.25">
      <c r="B276" s="8" t="s">
        <v>43</v>
      </c>
      <c r="C276" s="8" t="s">
        <v>80</v>
      </c>
      <c r="D276" s="8"/>
      <c r="E276" s="8"/>
      <c r="F276" s="8"/>
      <c r="G276" s="8">
        <f>VLOOKUP($C276, '[1]P&amp;L'!$C:$L, 8, 0)</f>
        <v>93879744</v>
      </c>
      <c r="H276" s="8"/>
    </row>
    <row r="277" spans="2:8" x14ac:dyDescent="0.25">
      <c r="B277" s="8" t="s">
        <v>43</v>
      </c>
      <c r="C277" s="8" t="s">
        <v>81</v>
      </c>
      <c r="D277" s="8"/>
      <c r="E277" s="8"/>
      <c r="F277" s="8"/>
      <c r="G277" s="8">
        <f>VLOOKUP($C277, '[1]P&amp;L'!$C:$L, 8, 0)</f>
        <v>0</v>
      </c>
      <c r="H277" s="8"/>
    </row>
    <row r="278" spans="2:8" x14ac:dyDescent="0.25">
      <c r="B278" s="8" t="s">
        <v>43</v>
      </c>
      <c r="C278" s="8" t="s">
        <v>82</v>
      </c>
      <c r="D278" s="8"/>
      <c r="E278" s="8"/>
      <c r="F278" s="8"/>
      <c r="G278" s="8">
        <f>VLOOKUP($C278, '[1]P&amp;L'!$C:$L, 8, 0)</f>
        <v>4500</v>
      </c>
      <c r="H278" s="8"/>
    </row>
    <row r="279" spans="2:8" x14ac:dyDescent="0.25">
      <c r="B279" s="8" t="s">
        <v>43</v>
      </c>
      <c r="C279" s="8" t="s">
        <v>83</v>
      </c>
      <c r="D279" s="8"/>
      <c r="E279" s="8"/>
      <c r="F279" s="8"/>
      <c r="G279" s="8">
        <f>VLOOKUP($C279, '[1]P&amp;L'!$C:$L, 8, 0)</f>
        <v>509824</v>
      </c>
      <c r="H279" s="8"/>
    </row>
    <row r="280" spans="2:8" x14ac:dyDescent="0.25">
      <c r="B280" s="8" t="s">
        <v>43</v>
      </c>
      <c r="C280" s="8" t="s">
        <v>84</v>
      </c>
      <c r="D280" s="8"/>
      <c r="E280" s="8"/>
      <c r="F280" s="8"/>
      <c r="G280" s="8">
        <f>VLOOKUP($C280, '[1]P&amp;L'!$C:$L, 8, 0)</f>
        <v>11963372</v>
      </c>
      <c r="H280" s="8"/>
    </row>
    <row r="281" spans="2:8" x14ac:dyDescent="0.25">
      <c r="B281" s="8" t="s">
        <v>43</v>
      </c>
      <c r="C281" s="8" t="s">
        <v>85</v>
      </c>
      <c r="D281" s="8"/>
      <c r="E281" s="8"/>
      <c r="F281" s="8"/>
      <c r="G281" s="8">
        <f>VLOOKUP($C281, '[1]P&amp;L'!$C:$L, 8, 0)</f>
        <v>15333123</v>
      </c>
      <c r="H281" s="8"/>
    </row>
    <row r="282" spans="2:8" x14ac:dyDescent="0.25">
      <c r="B282" s="8" t="s">
        <v>43</v>
      </c>
      <c r="C282" s="8" t="s">
        <v>86</v>
      </c>
      <c r="D282" s="8"/>
      <c r="E282" s="8"/>
      <c r="F282" s="8"/>
      <c r="G282" s="8">
        <f>VLOOKUP($C282, '[1]P&amp;L'!$C:$L, 8, 0)</f>
        <v>7194043</v>
      </c>
      <c r="H282" s="8"/>
    </row>
    <row r="283" spans="2:8" x14ac:dyDescent="0.25">
      <c r="B283" s="8" t="s">
        <v>43</v>
      </c>
      <c r="C283" s="8" t="s">
        <v>87</v>
      </c>
      <c r="D283" s="8"/>
      <c r="E283" s="8"/>
      <c r="F283" s="8"/>
      <c r="G283" s="8">
        <f>VLOOKUP($C283, '[1]P&amp;L'!$C:$L, 8, 0)</f>
        <v>1437049</v>
      </c>
      <c r="H283" s="8"/>
    </row>
    <row r="284" spans="2:8" x14ac:dyDescent="0.25">
      <c r="B284" s="8" t="s">
        <v>43</v>
      </c>
      <c r="C284" s="8" t="s">
        <v>88</v>
      </c>
      <c r="D284" s="8"/>
      <c r="E284" s="8"/>
      <c r="F284" s="8"/>
      <c r="G284" s="8">
        <f>VLOOKUP($C284, '[1]P&amp;L'!$C:$L, 8, 0)</f>
        <v>522000</v>
      </c>
      <c r="H284" s="8"/>
    </row>
    <row r="285" spans="2:8" x14ac:dyDescent="0.25">
      <c r="B285" s="8" t="s">
        <v>43</v>
      </c>
      <c r="C285" s="8" t="s">
        <v>89</v>
      </c>
      <c r="D285" s="8"/>
      <c r="E285" s="8"/>
      <c r="F285" s="8"/>
      <c r="G285" s="8">
        <f>VLOOKUP($C285, '[1]P&amp;L'!$C:$L, 8, 0)</f>
        <v>371278</v>
      </c>
      <c r="H285" s="8"/>
    </row>
    <row r="286" spans="2:8" x14ac:dyDescent="0.25">
      <c r="B286" s="8" t="s">
        <v>43</v>
      </c>
      <c r="C286" s="8" t="s">
        <v>90</v>
      </c>
      <c r="D286" s="8"/>
      <c r="E286" s="8"/>
      <c r="F286" s="8"/>
      <c r="G286" s="8">
        <f>VLOOKUP($C286, '[1]P&amp;L'!$C:$L, 8, 0)</f>
        <v>77880</v>
      </c>
      <c r="H286" s="8"/>
    </row>
    <row r="287" spans="2:8" x14ac:dyDescent="0.25">
      <c r="B287" s="8" t="s">
        <v>43</v>
      </c>
      <c r="C287" s="8" t="s">
        <v>91</v>
      </c>
      <c r="D287" s="8"/>
      <c r="E287" s="8"/>
      <c r="F287" s="8"/>
      <c r="G287" s="8">
        <f>VLOOKUP($C287, '[1]P&amp;L'!$C:$L, 8, 0)</f>
        <v>946050</v>
      </c>
      <c r="H287" s="8"/>
    </row>
    <row r="288" spans="2:8" x14ac:dyDescent="0.25">
      <c r="B288" s="8"/>
      <c r="C288" s="8"/>
      <c r="D288" s="8"/>
      <c r="E288" s="8"/>
      <c r="F288" s="8"/>
      <c r="G288" s="8"/>
      <c r="H288" s="8"/>
    </row>
    <row r="289" spans="2:8" ht="15.75" x14ac:dyDescent="0.25">
      <c r="B289" s="12" t="s">
        <v>95</v>
      </c>
      <c r="C289" s="12"/>
      <c r="D289" s="12"/>
      <c r="E289" s="12"/>
      <c r="F289" s="12"/>
      <c r="G289" s="12"/>
      <c r="H289" s="12"/>
    </row>
    <row r="290" spans="2:8" ht="75" x14ac:dyDescent="0.25">
      <c r="B290" s="7" t="s">
        <v>9</v>
      </c>
      <c r="C290" s="7" t="s">
        <v>10</v>
      </c>
      <c r="D290" s="7" t="s">
        <v>11</v>
      </c>
      <c r="E290" s="7" t="s">
        <v>12</v>
      </c>
      <c r="F290" s="7" t="s">
        <v>13</v>
      </c>
      <c r="G290" s="7" t="s">
        <v>14</v>
      </c>
      <c r="H290" s="7" t="s">
        <v>15</v>
      </c>
    </row>
    <row r="291" spans="2:8" x14ac:dyDescent="0.25">
      <c r="B291" s="8" t="s">
        <v>17</v>
      </c>
      <c r="C291" s="8" t="s">
        <v>21</v>
      </c>
      <c r="D291" s="8">
        <v>0</v>
      </c>
      <c r="E291" s="8"/>
      <c r="F291" s="8"/>
      <c r="G291" s="8"/>
      <c r="H291" s="8"/>
    </row>
    <row r="292" spans="2:8" x14ac:dyDescent="0.25">
      <c r="B292" s="8" t="s">
        <v>18</v>
      </c>
      <c r="C292" s="8" t="s">
        <v>22</v>
      </c>
      <c r="D292" s="8">
        <v>0</v>
      </c>
      <c r="E292" s="8"/>
      <c r="F292" s="8"/>
      <c r="G292" s="8"/>
      <c r="H292" s="8"/>
    </row>
    <row r="293" spans="2:8" x14ac:dyDescent="0.25">
      <c r="B293" s="8" t="s">
        <v>17</v>
      </c>
      <c r="C293" s="8" t="s">
        <v>23</v>
      </c>
      <c r="D293" s="8">
        <v>0</v>
      </c>
      <c r="E293" s="8"/>
      <c r="F293" s="8"/>
      <c r="G293" s="8"/>
      <c r="H293" s="8"/>
    </row>
    <row r="294" spans="2:8" x14ac:dyDescent="0.25">
      <c r="B294" s="8" t="s">
        <v>19</v>
      </c>
      <c r="C294" s="8" t="s">
        <v>24</v>
      </c>
      <c r="D294" s="8">
        <v>233585</v>
      </c>
      <c r="E294" s="8"/>
      <c r="F294" s="8"/>
      <c r="G294" s="8"/>
      <c r="H294" s="8"/>
    </row>
    <row r="295" spans="2:8" x14ac:dyDescent="0.25">
      <c r="B295" s="8" t="s">
        <v>18</v>
      </c>
      <c r="C295" s="8" t="s">
        <v>25</v>
      </c>
      <c r="D295" s="8">
        <v>0</v>
      </c>
      <c r="E295" s="8"/>
      <c r="F295" s="8"/>
      <c r="G295" s="8"/>
      <c r="H295" s="8"/>
    </row>
    <row r="296" spans="2:8" x14ac:dyDescent="0.25">
      <c r="B296" s="8" t="s">
        <v>19</v>
      </c>
      <c r="C296" s="8" t="s">
        <v>26</v>
      </c>
      <c r="D296" s="8">
        <v>0</v>
      </c>
      <c r="E296" s="8"/>
      <c r="F296" s="8"/>
      <c r="G296" s="8"/>
      <c r="H296" s="8"/>
    </row>
    <row r="297" spans="2:8" x14ac:dyDescent="0.25">
      <c r="B297" s="8" t="s">
        <v>19</v>
      </c>
      <c r="C297" s="8" t="s">
        <v>27</v>
      </c>
      <c r="D297" s="8">
        <v>404390</v>
      </c>
      <c r="E297" s="8"/>
      <c r="F297" s="8"/>
      <c r="G297" s="8"/>
      <c r="H297" s="8"/>
    </row>
    <row r="298" spans="2:8" x14ac:dyDescent="0.25">
      <c r="B298" s="8" t="s">
        <v>20</v>
      </c>
      <c r="C298" s="8" t="s">
        <v>28</v>
      </c>
      <c r="D298" s="8"/>
      <c r="E298" s="8">
        <v>1944487</v>
      </c>
      <c r="F298" s="8"/>
      <c r="G298" s="8"/>
      <c r="H298" s="8"/>
    </row>
    <row r="299" spans="2:8" x14ac:dyDescent="0.25">
      <c r="B299" s="8" t="s">
        <v>18</v>
      </c>
      <c r="C299" s="8" t="s">
        <v>29</v>
      </c>
      <c r="D299" s="8">
        <v>0</v>
      </c>
      <c r="E299" s="8"/>
      <c r="F299" s="8"/>
      <c r="G299" s="8"/>
      <c r="H299" s="8"/>
    </row>
    <row r="300" spans="2:8" x14ac:dyDescent="0.25">
      <c r="B300" s="8" t="s">
        <v>19</v>
      </c>
      <c r="C300" s="8" t="s">
        <v>30</v>
      </c>
      <c r="D300" s="8">
        <v>412720</v>
      </c>
      <c r="E300" s="8"/>
      <c r="F300" s="8"/>
      <c r="G300" s="8"/>
      <c r="H300" s="8"/>
    </row>
    <row r="301" spans="2:8" x14ac:dyDescent="0.25">
      <c r="B301" s="8" t="s">
        <v>19</v>
      </c>
      <c r="C301" s="8" t="s">
        <v>31</v>
      </c>
      <c r="D301" s="8">
        <v>0</v>
      </c>
      <c r="E301" s="8"/>
      <c r="F301" s="8"/>
      <c r="G301" s="8"/>
      <c r="H301" s="8"/>
    </row>
    <row r="302" spans="2:8" x14ac:dyDescent="0.25">
      <c r="B302" s="8" t="s">
        <v>19</v>
      </c>
      <c r="C302" s="8" t="s">
        <v>32</v>
      </c>
      <c r="D302" s="8">
        <v>4048458</v>
      </c>
      <c r="E302" s="8"/>
      <c r="F302" s="8"/>
      <c r="G302" s="8"/>
      <c r="H302" s="8"/>
    </row>
    <row r="303" spans="2:8" x14ac:dyDescent="0.25">
      <c r="B303" s="8" t="s">
        <v>17</v>
      </c>
      <c r="C303" s="8" t="s">
        <v>33</v>
      </c>
      <c r="D303" s="8">
        <v>116094</v>
      </c>
      <c r="E303" s="8"/>
      <c r="F303" s="8"/>
      <c r="G303" s="8"/>
      <c r="H303" s="8"/>
    </row>
    <row r="304" spans="2:8" x14ac:dyDescent="0.25">
      <c r="B304" s="8" t="s">
        <v>17</v>
      </c>
      <c r="C304" s="8" t="s">
        <v>23</v>
      </c>
      <c r="D304" s="8">
        <v>0</v>
      </c>
      <c r="E304" s="8"/>
      <c r="F304" s="8"/>
      <c r="G304" s="8"/>
      <c r="H304" s="8"/>
    </row>
    <row r="305" spans="2:8" x14ac:dyDescent="0.25">
      <c r="B305" s="8" t="s">
        <v>18</v>
      </c>
      <c r="C305" s="8" t="s">
        <v>34</v>
      </c>
      <c r="D305" s="8">
        <v>265074</v>
      </c>
      <c r="E305" s="8"/>
      <c r="F305" s="8"/>
      <c r="G305" s="8"/>
      <c r="H305" s="8"/>
    </row>
    <row r="306" spans="2:8" x14ac:dyDescent="0.25">
      <c r="B306" s="8" t="s">
        <v>19</v>
      </c>
      <c r="C306" s="8" t="s">
        <v>35</v>
      </c>
      <c r="D306" s="8"/>
      <c r="E306" s="8"/>
      <c r="F306" s="8"/>
      <c r="G306" s="8"/>
      <c r="H306" s="8"/>
    </row>
    <row r="307" spans="2:8" x14ac:dyDescent="0.25">
      <c r="B307" s="8" t="s">
        <v>17</v>
      </c>
      <c r="C307" s="8" t="s">
        <v>36</v>
      </c>
      <c r="D307" s="8"/>
      <c r="E307" s="8"/>
      <c r="F307" s="8"/>
      <c r="G307" s="8"/>
      <c r="H307" s="8"/>
    </row>
    <row r="308" spans="2:8" x14ac:dyDescent="0.25">
      <c r="B308" s="8" t="s">
        <v>17</v>
      </c>
      <c r="C308" s="8" t="s">
        <v>37</v>
      </c>
      <c r="D308" s="8"/>
      <c r="E308" s="8"/>
      <c r="F308" s="8"/>
      <c r="G308" s="8"/>
      <c r="H308" s="8"/>
    </row>
    <row r="309" spans="2:8" x14ac:dyDescent="0.25">
      <c r="B309" s="8" t="s">
        <v>19</v>
      </c>
      <c r="C309" s="8" t="s">
        <v>38</v>
      </c>
      <c r="D309" s="8"/>
      <c r="E309" s="8"/>
      <c r="F309" s="8"/>
      <c r="G309" s="8"/>
      <c r="H309" s="8"/>
    </row>
    <row r="310" spans="2:8" x14ac:dyDescent="0.25">
      <c r="B310" s="8" t="s">
        <v>39</v>
      </c>
      <c r="C310" s="8" t="s">
        <v>44</v>
      </c>
      <c r="D310" s="8">
        <f>VLOOKUP($C310, '[1]P&amp;L'!$C:$L, 9, 0)</f>
        <v>25579924.379999999</v>
      </c>
      <c r="E310" s="8"/>
      <c r="F310" s="8"/>
      <c r="G310" s="8"/>
      <c r="H310" s="8"/>
    </row>
    <row r="311" spans="2:8" x14ac:dyDescent="0.25">
      <c r="B311" s="8" t="s">
        <v>39</v>
      </c>
      <c r="C311" s="8" t="s">
        <v>45</v>
      </c>
      <c r="D311" s="8">
        <f>VLOOKUP($C311, '[1]P&amp;L'!$C:$L, 9, 0)</f>
        <v>0</v>
      </c>
      <c r="E311" s="8"/>
      <c r="F311" s="8"/>
      <c r="G311" s="8"/>
      <c r="H311" s="8"/>
    </row>
    <row r="312" spans="2:8" x14ac:dyDescent="0.25">
      <c r="B312" s="8" t="s">
        <v>39</v>
      </c>
      <c r="C312" s="8" t="s">
        <v>46</v>
      </c>
      <c r="D312" s="8">
        <f>VLOOKUP($C312, '[1]P&amp;L'!$C:$L, 9, 0)</f>
        <v>0</v>
      </c>
      <c r="E312" s="8"/>
      <c r="F312" s="8"/>
      <c r="G312" s="8"/>
      <c r="H312" s="8"/>
    </row>
    <row r="313" spans="2:8" x14ac:dyDescent="0.25">
      <c r="B313" s="8" t="s">
        <v>40</v>
      </c>
      <c r="C313" s="8" t="s">
        <v>47</v>
      </c>
      <c r="D313" s="8"/>
      <c r="E313" s="8">
        <f>VLOOKUP($C313, '[1]P&amp;L'!$C:$L, 9, 0)</f>
        <v>983450</v>
      </c>
      <c r="F313" s="8"/>
      <c r="G313" s="8"/>
      <c r="H313" s="8"/>
    </row>
    <row r="314" spans="2:8" x14ac:dyDescent="0.25">
      <c r="B314" s="8" t="s">
        <v>40</v>
      </c>
      <c r="C314" s="8" t="s">
        <v>48</v>
      </c>
      <c r="D314" s="8"/>
      <c r="E314" s="8">
        <f>VLOOKUP($C314, '[1]P&amp;L'!$C:$L, 9, 0)</f>
        <v>26360</v>
      </c>
      <c r="F314" s="8"/>
      <c r="G314" s="8"/>
      <c r="H314" s="8"/>
    </row>
    <row r="315" spans="2:8" x14ac:dyDescent="0.25">
      <c r="B315" s="8" t="s">
        <v>40</v>
      </c>
      <c r="C315" s="8" t="s">
        <v>49</v>
      </c>
      <c r="D315" s="8"/>
      <c r="E315" s="8">
        <f>VLOOKUP($C315, '[1]P&amp;L'!$C:$L, 9, 0)</f>
        <v>0</v>
      </c>
      <c r="F315" s="8"/>
      <c r="G315" s="8"/>
      <c r="H315" s="8"/>
    </row>
    <row r="316" spans="2:8" x14ac:dyDescent="0.25">
      <c r="B316" s="8" t="s">
        <v>41</v>
      </c>
      <c r="C316" s="8" t="s">
        <v>50</v>
      </c>
      <c r="D316" s="8"/>
      <c r="E316" s="8"/>
      <c r="F316" s="8">
        <f>VLOOKUP($C316, '[1]P&amp;L'!$C:$L, 9, 0)</f>
        <v>742236</v>
      </c>
      <c r="G316" s="8"/>
      <c r="H316" s="8"/>
    </row>
    <row r="317" spans="2:8" x14ac:dyDescent="0.25">
      <c r="B317" s="8" t="s">
        <v>41</v>
      </c>
      <c r="C317" s="8" t="s">
        <v>51</v>
      </c>
      <c r="D317" s="8"/>
      <c r="E317" s="8"/>
      <c r="F317" s="8">
        <f>VLOOKUP($C317, '[1]P&amp;L'!$C:$L, 9, 0)</f>
        <v>0</v>
      </c>
      <c r="G317" s="8"/>
      <c r="H317" s="8"/>
    </row>
    <row r="318" spans="2:8" x14ac:dyDescent="0.25">
      <c r="B318" s="8" t="s">
        <v>41</v>
      </c>
      <c r="C318" s="8" t="s">
        <v>52</v>
      </c>
      <c r="D318" s="8"/>
      <c r="E318" s="8"/>
      <c r="F318" s="8">
        <f>VLOOKUP($C318, '[1]P&amp;L'!$C:$L, 9, 0)</f>
        <v>433478</v>
      </c>
      <c r="G318" s="8"/>
      <c r="H318" s="8"/>
    </row>
    <row r="319" spans="2:8" x14ac:dyDescent="0.25">
      <c r="B319" s="8" t="s">
        <v>41</v>
      </c>
      <c r="C319" s="8" t="s">
        <v>53</v>
      </c>
      <c r="D319" s="8"/>
      <c r="E319" s="8"/>
      <c r="F319" s="8">
        <f>VLOOKUP($C319, '[1]P&amp;L'!$C:$L, 9, 0)</f>
        <v>0</v>
      </c>
      <c r="G319" s="8"/>
      <c r="H319" s="8"/>
    </row>
    <row r="320" spans="2:8" x14ac:dyDescent="0.25">
      <c r="B320" s="8" t="s">
        <v>41</v>
      </c>
      <c r="C320" s="8" t="s">
        <v>54</v>
      </c>
      <c r="D320" s="8"/>
      <c r="E320" s="8"/>
      <c r="F320" s="8">
        <f>VLOOKUP($C320, '[1]P&amp;L'!$C:$L, 9, 0)</f>
        <v>666141</v>
      </c>
      <c r="G320" s="8"/>
      <c r="H320" s="8"/>
    </row>
    <row r="321" spans="2:8" x14ac:dyDescent="0.25">
      <c r="B321" s="8" t="s">
        <v>41</v>
      </c>
      <c r="C321" s="8" t="s">
        <v>55</v>
      </c>
      <c r="D321" s="8"/>
      <c r="E321" s="8"/>
      <c r="F321" s="8">
        <f>VLOOKUP($C321, '[1]P&amp;L'!$C:$L, 9, 0)</f>
        <v>69789</v>
      </c>
      <c r="G321" s="8"/>
      <c r="H321" s="8"/>
    </row>
    <row r="322" spans="2:8" x14ac:dyDescent="0.25">
      <c r="B322" s="8" t="s">
        <v>41</v>
      </c>
      <c r="C322" s="8" t="s">
        <v>56</v>
      </c>
      <c r="D322" s="8"/>
      <c r="E322" s="8"/>
      <c r="F322" s="8">
        <f>VLOOKUP($C322, '[1]P&amp;L'!$C:$L, 9, 0)</f>
        <v>10368</v>
      </c>
      <c r="G322" s="8"/>
      <c r="H322" s="8"/>
    </row>
    <row r="323" spans="2:8" x14ac:dyDescent="0.25">
      <c r="B323" s="8" t="s">
        <v>41</v>
      </c>
      <c r="C323" s="8" t="s">
        <v>57</v>
      </c>
      <c r="D323" s="8"/>
      <c r="E323" s="8"/>
      <c r="F323" s="8">
        <f>VLOOKUP($C323, '[1]P&amp;L'!$C:$L, 9, 0)</f>
        <v>15898127</v>
      </c>
      <c r="G323" s="8"/>
      <c r="H323" s="8"/>
    </row>
    <row r="324" spans="2:8" x14ac:dyDescent="0.25">
      <c r="B324" s="8" t="s">
        <v>41</v>
      </c>
      <c r="C324" s="8" t="s">
        <v>58</v>
      </c>
      <c r="D324" s="8"/>
      <c r="E324" s="8"/>
      <c r="F324" s="8">
        <f>VLOOKUP($C324, '[1]P&amp;L'!$C:$L, 9, 0)</f>
        <v>163065</v>
      </c>
      <c r="G324" s="8"/>
      <c r="H324" s="8"/>
    </row>
    <row r="325" spans="2:8" x14ac:dyDescent="0.25">
      <c r="B325" s="8" t="s">
        <v>41</v>
      </c>
      <c r="C325" s="8" t="s">
        <v>59</v>
      </c>
      <c r="D325" s="8"/>
      <c r="E325" s="8"/>
      <c r="F325" s="8">
        <f>VLOOKUP($C325, '[1]P&amp;L'!$C:$L, 9, 0)</f>
        <v>5829702</v>
      </c>
      <c r="G325" s="8"/>
      <c r="H325" s="8"/>
    </row>
    <row r="326" spans="2:8" x14ac:dyDescent="0.25">
      <c r="B326" s="8" t="s">
        <v>41</v>
      </c>
      <c r="C326" s="8" t="s">
        <v>60</v>
      </c>
      <c r="D326" s="8"/>
      <c r="E326" s="8"/>
      <c r="F326" s="8">
        <f>VLOOKUP($C326, '[1]P&amp;L'!$C:$L, 9, 0)</f>
        <v>133573</v>
      </c>
      <c r="G326" s="8"/>
      <c r="H326" s="8"/>
    </row>
    <row r="327" spans="2:8" x14ac:dyDescent="0.25">
      <c r="B327" s="8" t="s">
        <v>41</v>
      </c>
      <c r="C327" s="8" t="s">
        <v>61</v>
      </c>
      <c r="D327" s="8"/>
      <c r="E327" s="8"/>
      <c r="F327" s="8">
        <f>VLOOKUP($C327, '[1]P&amp;L'!$C:$L, 9, 0)</f>
        <v>552516</v>
      </c>
      <c r="G327" s="8"/>
      <c r="H327" s="8"/>
    </row>
    <row r="328" spans="2:8" x14ac:dyDescent="0.25">
      <c r="B328" s="8" t="s">
        <v>41</v>
      </c>
      <c r="C328" s="8" t="s">
        <v>62</v>
      </c>
      <c r="D328" s="8"/>
      <c r="E328" s="8"/>
      <c r="F328" s="8">
        <f>VLOOKUP($C328, '[1]P&amp;L'!$C:$L, 9, 0)</f>
        <v>203816.39</v>
      </c>
      <c r="G328" s="8"/>
      <c r="H328" s="8"/>
    </row>
    <row r="329" spans="2:8" x14ac:dyDescent="0.25">
      <c r="B329" s="8" t="s">
        <v>41</v>
      </c>
      <c r="C329" s="8" t="s">
        <v>63</v>
      </c>
      <c r="D329" s="8"/>
      <c r="E329" s="8"/>
      <c r="F329" s="8">
        <f>VLOOKUP($C329, '[1]P&amp;L'!$C:$L, 9, 0)</f>
        <v>533339</v>
      </c>
      <c r="G329" s="8"/>
      <c r="H329" s="8"/>
    </row>
    <row r="330" spans="2:8" x14ac:dyDescent="0.25">
      <c r="B330" s="8" t="s">
        <v>41</v>
      </c>
      <c r="C330" s="8" t="s">
        <v>64</v>
      </c>
      <c r="D330" s="8"/>
      <c r="E330" s="8"/>
      <c r="F330" s="8">
        <f>VLOOKUP($C330, '[1]P&amp;L'!$C:$L, 9, 0)</f>
        <v>1679749</v>
      </c>
      <c r="G330" s="8"/>
      <c r="H330" s="8"/>
    </row>
    <row r="331" spans="2:8" x14ac:dyDescent="0.25">
      <c r="B331" s="8" t="s">
        <v>41</v>
      </c>
      <c r="C331" s="8" t="s">
        <v>65</v>
      </c>
      <c r="D331" s="8"/>
      <c r="E331" s="8"/>
      <c r="F331" s="8">
        <f>VLOOKUP($C331, '[1]P&amp;L'!$C:$L, 9, 0)</f>
        <v>275000</v>
      </c>
      <c r="G331" s="8"/>
      <c r="H331" s="8"/>
    </row>
    <row r="332" spans="2:8" x14ac:dyDescent="0.25">
      <c r="B332" s="8" t="s">
        <v>41</v>
      </c>
      <c r="C332" s="8" t="s">
        <v>66</v>
      </c>
      <c r="D332" s="8"/>
      <c r="E332" s="8"/>
      <c r="F332" s="8">
        <f>VLOOKUP($C332, '[1]P&amp;L'!$C:$L, 9, 0)</f>
        <v>13824339.609999999</v>
      </c>
      <c r="G332" s="8"/>
      <c r="H332" s="8"/>
    </row>
    <row r="333" spans="2:8" x14ac:dyDescent="0.25">
      <c r="B333" s="8" t="s">
        <v>41</v>
      </c>
      <c r="C333" s="8" t="s">
        <v>67</v>
      </c>
      <c r="D333" s="8"/>
      <c r="E333" s="8"/>
      <c r="F333" s="8">
        <f>VLOOKUP($C333, '[1]P&amp;L'!$C:$L, 9, 0)</f>
        <v>953221.61</v>
      </c>
      <c r="G333" s="8"/>
      <c r="H333" s="8"/>
    </row>
    <row r="334" spans="2:8" x14ac:dyDescent="0.25">
      <c r="B334" s="8" t="s">
        <v>42</v>
      </c>
      <c r="C334" s="8" t="s">
        <v>68</v>
      </c>
      <c r="D334" s="8"/>
      <c r="E334" s="8"/>
      <c r="F334" s="8"/>
      <c r="G334" s="8"/>
      <c r="H334" s="8">
        <f>VLOOKUP($C334, '[1]P&amp;L'!$C:$L, 9, 0)</f>
        <v>1939932</v>
      </c>
    </row>
    <row r="335" spans="2:8" x14ac:dyDescent="0.25">
      <c r="B335" s="8" t="s">
        <v>42</v>
      </c>
      <c r="C335" s="8" t="s">
        <v>69</v>
      </c>
      <c r="D335" s="8"/>
      <c r="E335" s="8"/>
      <c r="F335" s="8"/>
      <c r="G335" s="8"/>
      <c r="H335" s="8">
        <f>VLOOKUP($C335, '[1]P&amp;L'!$C:$L, 9, 0)</f>
        <v>1171667</v>
      </c>
    </row>
    <row r="336" spans="2:8" x14ac:dyDescent="0.25">
      <c r="B336" s="8" t="s">
        <v>42</v>
      </c>
      <c r="C336" s="8" t="s">
        <v>70</v>
      </c>
      <c r="D336" s="8"/>
      <c r="E336" s="8"/>
      <c r="F336" s="8"/>
      <c r="G336" s="8"/>
      <c r="H336" s="8">
        <f>VLOOKUP($C336, '[1]P&amp;L'!$C:$L, 9, 0)</f>
        <v>2750000</v>
      </c>
    </row>
    <row r="337" spans="2:8" x14ac:dyDescent="0.25">
      <c r="B337" s="8" t="s">
        <v>42</v>
      </c>
      <c r="C337" s="8" t="s">
        <v>71</v>
      </c>
      <c r="D337" s="8"/>
      <c r="E337" s="8"/>
      <c r="F337" s="8"/>
      <c r="G337" s="8"/>
      <c r="H337" s="8">
        <f>VLOOKUP($C337, '[1]P&amp;L'!$C:$L, 9, 0)</f>
        <v>3133677</v>
      </c>
    </row>
    <row r="338" spans="2:8" x14ac:dyDescent="0.25">
      <c r="B338" s="8" t="s">
        <v>42</v>
      </c>
      <c r="C338" s="8" t="s">
        <v>72</v>
      </c>
      <c r="D338" s="8"/>
      <c r="E338" s="8"/>
      <c r="F338" s="8"/>
      <c r="G338" s="8"/>
      <c r="H338" s="8">
        <f>VLOOKUP($C338, '[1]P&amp;L'!$C:$L, 9, 0)</f>
        <v>0</v>
      </c>
    </row>
    <row r="339" spans="2:8" x14ac:dyDescent="0.25">
      <c r="B339" s="8" t="s">
        <v>42</v>
      </c>
      <c r="C339" s="8" t="s">
        <v>73</v>
      </c>
      <c r="D339" s="8"/>
      <c r="E339" s="8"/>
      <c r="F339" s="8"/>
      <c r="G339" s="8"/>
      <c r="H339" s="8">
        <f>VLOOKUP($C339, '[1]P&amp;L'!$C:$L, 9, 0)</f>
        <v>746380</v>
      </c>
    </row>
    <row r="340" spans="2:8" x14ac:dyDescent="0.25">
      <c r="B340" s="8" t="s">
        <v>42</v>
      </c>
      <c r="C340" s="8" t="s">
        <v>74</v>
      </c>
      <c r="D340" s="8"/>
      <c r="E340" s="8"/>
      <c r="F340" s="8"/>
      <c r="G340" s="8"/>
      <c r="H340" s="8">
        <f>VLOOKUP($C340, '[1]P&amp;L'!$C:$L, 9, 0)</f>
        <v>0</v>
      </c>
    </row>
    <row r="341" spans="2:8" x14ac:dyDescent="0.25">
      <c r="B341" s="8" t="s">
        <v>42</v>
      </c>
      <c r="C341" s="8" t="s">
        <v>75</v>
      </c>
      <c r="D341" s="8"/>
      <c r="E341" s="8"/>
      <c r="F341" s="8"/>
      <c r="G341" s="8"/>
      <c r="H341" s="8">
        <f>VLOOKUP($C341, '[1]P&amp;L'!$C:$L, 9, 0)</f>
        <v>0</v>
      </c>
    </row>
    <row r="342" spans="2:8" x14ac:dyDescent="0.25">
      <c r="B342" s="8" t="s">
        <v>42</v>
      </c>
      <c r="C342" s="8" t="s">
        <v>76</v>
      </c>
      <c r="D342" s="8"/>
      <c r="E342" s="8"/>
      <c r="F342" s="8"/>
      <c r="G342" s="8"/>
      <c r="H342" s="8">
        <f>VLOOKUP($C342, '[1]P&amp;L'!$C:$L, 9, 0)</f>
        <v>6131080</v>
      </c>
    </row>
    <row r="343" spans="2:8" x14ac:dyDescent="0.25">
      <c r="B343" s="8" t="s">
        <v>42</v>
      </c>
      <c r="C343" s="8" t="s">
        <v>77</v>
      </c>
      <c r="D343" s="8"/>
      <c r="E343" s="8"/>
      <c r="F343" s="8"/>
      <c r="G343" s="8"/>
      <c r="H343" s="8">
        <f>VLOOKUP($C343, '[1]P&amp;L'!$C:$L, 9, 0)</f>
        <v>15400</v>
      </c>
    </row>
    <row r="344" spans="2:8" x14ac:dyDescent="0.25">
      <c r="B344" s="8" t="s">
        <v>42</v>
      </c>
      <c r="C344" s="8" t="s">
        <v>78</v>
      </c>
      <c r="D344" s="8"/>
      <c r="E344" s="8"/>
      <c r="F344" s="8"/>
      <c r="G344" s="8"/>
      <c r="H344" s="8">
        <f>VLOOKUP($C344, '[1]P&amp;L'!$C:$L, 9, 0)</f>
        <v>32500000</v>
      </c>
    </row>
    <row r="345" spans="2:8" x14ac:dyDescent="0.25">
      <c r="B345" s="8" t="s">
        <v>42</v>
      </c>
      <c r="C345" s="8" t="s">
        <v>79</v>
      </c>
      <c r="D345" s="8"/>
      <c r="E345" s="8"/>
      <c r="F345" s="8"/>
      <c r="G345" s="8"/>
      <c r="H345" s="8">
        <f>VLOOKUP($C345, '[1]P&amp;L'!$C:$L, 9, 0)</f>
        <v>700303</v>
      </c>
    </row>
    <row r="346" spans="2:8" x14ac:dyDescent="0.25">
      <c r="B346" s="8" t="s">
        <v>43</v>
      </c>
      <c r="C346" s="8" t="s">
        <v>80</v>
      </c>
      <c r="D346" s="8"/>
      <c r="E346" s="8"/>
      <c r="F346" s="8"/>
      <c r="G346" s="8">
        <f>VLOOKUP($C346, '[1]P&amp;L'!$C:$L, 9, 0)</f>
        <v>98619477</v>
      </c>
      <c r="H346" s="8"/>
    </row>
    <row r="347" spans="2:8" x14ac:dyDescent="0.25">
      <c r="B347" s="8" t="s">
        <v>43</v>
      </c>
      <c r="C347" s="8" t="s">
        <v>81</v>
      </c>
      <c r="D347" s="8"/>
      <c r="E347" s="8"/>
      <c r="F347" s="8"/>
      <c r="G347" s="8">
        <f>VLOOKUP($C347, '[1]P&amp;L'!$C:$L, 9, 0)</f>
        <v>0</v>
      </c>
      <c r="H347" s="8"/>
    </row>
    <row r="348" spans="2:8" x14ac:dyDescent="0.25">
      <c r="B348" s="8" t="s">
        <v>43</v>
      </c>
      <c r="C348" s="8" t="s">
        <v>82</v>
      </c>
      <c r="D348" s="8"/>
      <c r="E348" s="8"/>
      <c r="F348" s="8"/>
      <c r="G348" s="8">
        <f>VLOOKUP($C348, '[1]P&amp;L'!$C:$L, 9, 0)</f>
        <v>900</v>
      </c>
      <c r="H348" s="8"/>
    </row>
    <row r="349" spans="2:8" x14ac:dyDescent="0.25">
      <c r="B349" s="8" t="s">
        <v>43</v>
      </c>
      <c r="C349" s="8" t="s">
        <v>83</v>
      </c>
      <c r="D349" s="8"/>
      <c r="E349" s="8"/>
      <c r="F349" s="8"/>
      <c r="G349" s="8">
        <f>VLOOKUP($C349, '[1]P&amp;L'!$C:$L, 9, 0)</f>
        <v>183600</v>
      </c>
      <c r="H349" s="8"/>
    </row>
    <row r="350" spans="2:8" x14ac:dyDescent="0.25">
      <c r="B350" s="8" t="s">
        <v>43</v>
      </c>
      <c r="C350" s="8" t="s">
        <v>84</v>
      </c>
      <c r="D350" s="8"/>
      <c r="E350" s="8"/>
      <c r="F350" s="8"/>
      <c r="G350" s="8">
        <f>VLOOKUP($C350, '[1]P&amp;L'!$C:$L, 9, 0)</f>
        <v>12998078</v>
      </c>
      <c r="H350" s="8"/>
    </row>
    <row r="351" spans="2:8" x14ac:dyDescent="0.25">
      <c r="B351" s="8" t="s">
        <v>43</v>
      </c>
      <c r="C351" s="8" t="s">
        <v>85</v>
      </c>
      <c r="D351" s="8"/>
      <c r="E351" s="8"/>
      <c r="F351" s="8"/>
      <c r="G351" s="8">
        <f>VLOOKUP($C351, '[1]P&amp;L'!$C:$L, 9, 0)</f>
        <v>14851024</v>
      </c>
      <c r="H351" s="8"/>
    </row>
    <row r="352" spans="2:8" x14ac:dyDescent="0.25">
      <c r="B352" s="8" t="s">
        <v>43</v>
      </c>
      <c r="C352" s="8" t="s">
        <v>86</v>
      </c>
      <c r="D352" s="8"/>
      <c r="E352" s="8"/>
      <c r="F352" s="8"/>
      <c r="G352" s="8">
        <f>VLOOKUP($C352, '[1]P&amp;L'!$C:$L, 9, 0)</f>
        <v>6754907</v>
      </c>
      <c r="H352" s="8"/>
    </row>
    <row r="353" spans="2:8" x14ac:dyDescent="0.25">
      <c r="B353" s="8" t="s">
        <v>43</v>
      </c>
      <c r="C353" s="8" t="s">
        <v>87</v>
      </c>
      <c r="D353" s="8"/>
      <c r="E353" s="8"/>
      <c r="F353" s="8"/>
      <c r="G353" s="8">
        <f>VLOOKUP($C353, '[1]P&amp;L'!$C:$L, 9, 0)</f>
        <v>1489660</v>
      </c>
      <c r="H353" s="8"/>
    </row>
    <row r="354" spans="2:8" x14ac:dyDescent="0.25">
      <c r="B354" s="8" t="s">
        <v>43</v>
      </c>
      <c r="C354" s="8" t="s">
        <v>88</v>
      </c>
      <c r="D354" s="8"/>
      <c r="E354" s="8"/>
      <c r="F354" s="8"/>
      <c r="G354" s="8">
        <f>VLOOKUP($C354, '[1]P&amp;L'!$C:$L, 9, 0)</f>
        <v>794391</v>
      </c>
      <c r="H354" s="8"/>
    </row>
    <row r="355" spans="2:8" x14ac:dyDescent="0.25">
      <c r="B355" s="8" t="s">
        <v>43</v>
      </c>
      <c r="C355" s="8" t="s">
        <v>89</v>
      </c>
      <c r="D355" s="8"/>
      <c r="E355" s="8"/>
      <c r="F355" s="8"/>
      <c r="G355" s="8">
        <f>VLOOKUP($C355, '[1]P&amp;L'!$C:$L, 9, 0)</f>
        <v>465108</v>
      </c>
      <c r="H355" s="8"/>
    </row>
    <row r="356" spans="2:8" x14ac:dyDescent="0.25">
      <c r="B356" s="8" t="s">
        <v>43</v>
      </c>
      <c r="C356" s="8" t="s">
        <v>90</v>
      </c>
      <c r="D356" s="8"/>
      <c r="E356" s="8"/>
      <c r="F356" s="8"/>
      <c r="G356" s="8">
        <f>VLOOKUP($C356, '[1]P&amp;L'!$C:$L, 9, 0)</f>
        <v>70800</v>
      </c>
      <c r="H356" s="8"/>
    </row>
    <row r="357" spans="2:8" x14ac:dyDescent="0.25">
      <c r="B357" s="8" t="s">
        <v>43</v>
      </c>
      <c r="C357" s="8" t="s">
        <v>91</v>
      </c>
      <c r="D357" s="8"/>
      <c r="E357" s="8"/>
      <c r="F357" s="8"/>
      <c r="G357" s="8">
        <f>VLOOKUP($C357, '[1]P&amp;L'!$C:$L, 9, 0)</f>
        <v>651900</v>
      </c>
      <c r="H357" s="8"/>
    </row>
  </sheetData>
  <mergeCells count="6">
    <mergeCell ref="B79:H79"/>
    <mergeCell ref="B149:H149"/>
    <mergeCell ref="B219:H219"/>
    <mergeCell ref="B289:H289"/>
    <mergeCell ref="B2:M2"/>
    <mergeCell ref="B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 &amp; 4.2.2 &amp; 4.4.1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Deepak Jain</cp:lastModifiedBy>
  <dcterms:created xsi:type="dcterms:W3CDTF">2023-10-17T05:43:59Z</dcterms:created>
  <dcterms:modified xsi:type="dcterms:W3CDTF">2024-03-30T02:49:17Z</dcterms:modified>
</cp:coreProperties>
</file>